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<sst xmlns="http://schemas.openxmlformats.org/spreadsheetml/2006/main" count="16058" uniqueCount="3353">
  <si>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</si>
  <si>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</si>
  <si>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</si>
  <si>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</si>
  <si>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</si>
  <si>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</si>
  <si>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</si>
  <si>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</si>
  <si>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</si>
  <si>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</si>
  <si>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</si>
  <si>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</si>
  <si>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</si>
  <si>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</si>
  <si>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</si>
  <si>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</si>
  <si>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</si>
  <si>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</si>
  <si>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</si>
  <si>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</si>
  <si>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</si>
  <si>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</si>
  <si>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</si>
  <si>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</si>
  <si>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</si>
  <si>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</si>
  <si>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</si>
  <si>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</si>
  <si>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</si>
  <si>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</si>
  <si>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</si>
  <si>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</si>
  <si>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</si>
  <si>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</si>
  <si>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</si>
  <si>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</si>
  <si>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</si>
  <si>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</si>
  <si>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</si>
  <si>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</si>
  <si>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</si>
  <si>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</si>
  <si>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</si>
  <si>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</si>
  <si>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</si>
  <si>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</si>
  <si>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</si>
  <si>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</si>
  <si>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</si>
  <si>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</si>
  <si>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</si>
  <si>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</si>
  <si>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</si>
  <si>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</si>
  <si>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</si>
  <si>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</si>
  <si>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</si>
  <si>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</si>
  <si>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</si>
  <si>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</si>
  <si>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</si>
  <si>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</si>
  <si>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</si>
  <si>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</si>
  <si>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</si>
  <si>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</si>
  <si>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</si>
  <si>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</si>
  <si>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</si>
  <si>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</si>
  <si>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</si>
  <si>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</si>
  <si>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</si>
  <si>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</si>
  <si>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</si>
  <si>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</si>
  <si>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</si>
  <si>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</si>
  <si>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</si>
  <si>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</si>
  <si>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</si>
  <si>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</si>
  <si>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</si>
  <si>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</si>
  <si>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</si>
  <si>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</si>
  <si>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</si>
  <si>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</si>
  <si>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</si>
  <si>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</si>
  <si>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</si>
  <si>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</si>
  <si>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</si>
  <si>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</si>
  <si>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</si>
  <si>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</si>
  <si>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</si>
  <si>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</si>
  <si>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</si>
  <si>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</si>
  <si>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</si>
  <si>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</si>
  <si>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</si>
  <si>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</si>
  <si>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</si>
  <si>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</si>
  <si>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</si>
  <si>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</si>
  <si>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</si>
  <si>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</si>
  <si>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</si>
  <si>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</si>
  <si>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</si>
  <si>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</si>
  <si>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</si>
  <si>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</si>
  <si>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</si>
  <si>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</si>
  <si>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</si>
  <si>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</si>
  <si>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</si>
  <si>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</si>
  <si>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</si>
  <si>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</si>
  <si>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</si>
  <si>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</si>
  <si>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</si>
  <si>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</si>
  <si>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</si>
  <si>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</si>
  <si>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</si>
  <si>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</si>
  <si>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</si>
  <si>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</si>
  <si>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</si>
  <si>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</si>
  <si>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</si>
  <si>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</si>
  <si>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</si>
  <si>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</si>
  <si>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</si>
  <si>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</si>
  <si>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</si>
  <si>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</si>
  <si>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</si>
  <si>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</si>
  <si>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</si>
  <si>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</si>
  <si>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</si>
  <si>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</si>
  <si>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</si>
  <si>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</si>
  <si>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</si>
  <si>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</si>
  <si>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</si>
  <si>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</si>
  <si>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</si>
  <si>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</si>
  <si>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</si>
  <si>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</si>
  <si>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</si>
  <si>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</si>
  <si>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</si>
  <si>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</si>
  <si>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</si>
  <si>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</si>
  <si>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</si>
  <si>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</si>
  <si>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</si>
  <si>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</si>
  <si>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</si>
  <si>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</si>
  <si>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</si>
  <si>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</si>
  <si>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</si>
  <si>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</si>
  <si>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</si>
  <si>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</si>
  <si>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</si>
  <si>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</si>
  <si>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</si>
  <si>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</si>
  <si>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</si>
  <si>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</si>
  <si>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</si>
  <si>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</si>
  <si>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</si>
  <si>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</si>
  <si>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</si>
  <si>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</si>
  <si>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</si>
  <si>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</si>
  <si>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</si>
  <si>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</si>
  <si>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</si>
  <si>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</si>
  <si>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</si>
  <si>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</si>
  <si>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</si>
  <si>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</si>
  <si>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</si>
  <si>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</si>
  <si>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</si>
  <si>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</si>
  <si>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</si>
  <si>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</si>
  <si>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</si>
  <si>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</si>
  <si>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</si>
  <si>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</si>
  <si>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</si>
  <si>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</si>
  <si>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richardfdillon</t>
  </si>
  <si>
    <t>sherryfordf</t>
  </si>
  <si>
    <t>dianearleth</t>
  </si>
  <si>
    <t>jacano56</t>
  </si>
  <si>
    <t>juanfra1640</t>
  </si>
  <si>
    <t>docsuke</t>
  </si>
  <si>
    <t>peachiwasaki</t>
  </si>
  <si>
    <t>freq_bg</t>
  </si>
  <si>
    <t>julianassanges1</t>
  </si>
  <si>
    <t>kexxxxxxu</t>
  </si>
  <si>
    <t>dadadadadaifuku</t>
  </si>
  <si>
    <t>winglesia</t>
  </si>
  <si>
    <t>crackerstx</t>
  </si>
  <si>
    <t>tripplindytripp</t>
  </si>
  <si>
    <t>petsoundshigo</t>
  </si>
  <si>
    <t>bracimadetd</t>
  </si>
  <si>
    <t>jaumcrlhs</t>
  </si>
  <si>
    <t>kolbemario</t>
  </si>
  <si>
    <t>qtjgtpgjtp</t>
  </si>
  <si>
    <t>hive_kokura</t>
  </si>
  <si>
    <t>kensingtonpuppy</t>
  </si>
  <si>
    <t>40ksk</t>
  </si>
  <si>
    <t>ykkgroundzero</t>
  </si>
  <si>
    <t>tbackhighschool</t>
  </si>
  <si>
    <t>tok288hate</t>
  </si>
  <si>
    <t>ryozypowell</t>
  </si>
  <si>
    <t>thuddless</t>
  </si>
  <si>
    <t>jesssicasings</t>
  </si>
  <si>
    <t>2014_kath</t>
  </si>
  <si>
    <t>66helen_moss</t>
  </si>
  <si>
    <t>kelpie1412</t>
  </si>
  <si>
    <t>lisa123anderson</t>
  </si>
  <si>
    <t>herbivore79</t>
  </si>
  <si>
    <t>njb2904</t>
  </si>
  <si>
    <t>malchris1954</t>
  </si>
  <si>
    <t>clairebilling</t>
  </si>
  <si>
    <t>adele_wright</t>
  </si>
  <si>
    <t>cheryl_martin1</t>
  </si>
  <si>
    <t>dorismalula</t>
  </si>
  <si>
    <t>universe_ulaw</t>
  </si>
  <si>
    <t>samylovesbags</t>
  </si>
  <si>
    <t>rubyboots1</t>
  </si>
  <si>
    <t>mynardann</t>
  </si>
  <si>
    <t>west1809</t>
  </si>
  <si>
    <t>christhomas290</t>
  </si>
  <si>
    <t>babshabbi</t>
  </si>
  <si>
    <t>lvhjs</t>
  </si>
  <si>
    <t>myvantaehyung</t>
  </si>
  <si>
    <t>trxviachan</t>
  </si>
  <si>
    <t>dt_loughborough</t>
  </si>
  <si>
    <t>kingstonlurcher</t>
  </si>
  <si>
    <t>xeitoirauxa</t>
  </si>
  <si>
    <t>lvl25magikarp</t>
  </si>
  <si>
    <t>propagandapand8</t>
  </si>
  <si>
    <t>gordonfetcher</t>
  </si>
  <si>
    <t>dogwater9</t>
  </si>
  <si>
    <t>amrith</t>
  </si>
  <si>
    <t>thornhalo</t>
  </si>
  <si>
    <t>murrekifoxfloof</t>
  </si>
  <si>
    <t>makaticub</t>
  </si>
  <si>
    <t>jamk989</t>
  </si>
  <si>
    <t>gilsonolmedo</t>
  </si>
  <si>
    <t>morio47</t>
  </si>
  <si>
    <t>ill_krsmy</t>
  </si>
  <si>
    <t>shinichi_oomine</t>
  </si>
  <si>
    <t>takahiro_drs</t>
  </si>
  <si>
    <t>bellonietabeta</t>
  </si>
  <si>
    <t>illdat</t>
  </si>
  <si>
    <t>s56_shimonoseki</t>
  </si>
  <si>
    <t>allen_walker_c</t>
  </si>
  <si>
    <t>atsushi_511</t>
  </si>
  <si>
    <t>toilet_ba</t>
  </si>
  <si>
    <t>erolin0906</t>
  </si>
  <si>
    <t>tomo_kinoco</t>
  </si>
  <si>
    <t>mystethoforpets</t>
  </si>
  <si>
    <t>tiltmaxx</t>
  </si>
  <si>
    <t>frontofunion</t>
  </si>
  <si>
    <t>namidbx</t>
  </si>
  <si>
    <t>tpxasfuck</t>
  </si>
  <si>
    <t>kyoto_bukotsu</t>
  </si>
  <si>
    <t>chibaa2c</t>
  </si>
  <si>
    <t>maxxrooney</t>
  </si>
  <si>
    <t>klaxiondr</t>
  </si>
  <si>
    <t>buildrum</t>
  </si>
  <si>
    <t>shortofsaying</t>
  </si>
  <si>
    <t>brazilsh</t>
  </si>
  <si>
    <t>caseudidntnoso</t>
  </si>
  <si>
    <t>aquelaisaali</t>
  </si>
  <si>
    <t>fenwickcho</t>
  </si>
  <si>
    <t>paperhearts79</t>
  </si>
  <si>
    <t>jamies_life</t>
  </si>
  <si>
    <t>janiedeveny</t>
  </si>
  <si>
    <t>mrpettpett</t>
  </si>
  <si>
    <t>lessaestrela</t>
  </si>
  <si>
    <t>doggosborkbork</t>
  </si>
  <si>
    <t>preservedemoney</t>
  </si>
  <si>
    <t>authoroux</t>
  </si>
  <si>
    <t>mrszimmerbun</t>
  </si>
  <si>
    <t>iulluby</t>
  </si>
  <si>
    <t>leafleteer666</t>
  </si>
  <si>
    <t>yuuki_ookami</t>
  </si>
  <si>
    <t>iddamashi_kgsm</t>
  </si>
  <si>
    <t>mojonogyakusyuu</t>
  </si>
  <si>
    <t>forrover</t>
  </si>
  <si>
    <t>cheryl_lemme</t>
  </si>
  <si>
    <t>wendaidaballiz</t>
  </si>
  <si>
    <t>hfl32004</t>
  </si>
  <si>
    <t>whatevernever14</t>
  </si>
  <si>
    <t>xxladyscreamxx</t>
  </si>
  <si>
    <t>barneylab1</t>
  </si>
  <si>
    <t>nxixtx</t>
  </si>
  <si>
    <t>whisky_time</t>
  </si>
  <si>
    <t>kiyo_kxcxhxc</t>
  </si>
  <si>
    <t>oppaida85712554</t>
  </si>
  <si>
    <t>badger4657</t>
  </si>
  <si>
    <t>moraless_gxdxtx</t>
  </si>
  <si>
    <t>brionicsjp</t>
  </si>
  <si>
    <t>alaskabambaataa</t>
  </si>
  <si>
    <t>lowcarb</t>
  </si>
  <si>
    <t>shmoopylicious</t>
  </si>
  <si>
    <t>waltcat1</t>
  </si>
  <si>
    <t>sandra42029412</t>
  </si>
  <si>
    <t>myumyu_qtmilk</t>
  </si>
  <si>
    <t>dumptruckduke</t>
  </si>
  <si>
    <t>ashtoniii1</t>
  </si>
  <si>
    <t>vaetilda</t>
  </si>
  <si>
    <t>bevng1971</t>
  </si>
  <si>
    <t>ilclandestinotw</t>
  </si>
  <si>
    <t>pd2ot</t>
  </si>
  <si>
    <t>agnibankai</t>
  </si>
  <si>
    <t>darthdevi</t>
  </si>
  <si>
    <t>cutedogsww</t>
  </si>
  <si>
    <t>shayoneespeaks</t>
  </si>
  <si>
    <t>_bipolarstar</t>
  </si>
  <si>
    <t>caringhumans</t>
  </si>
  <si>
    <t>muhteremustad</t>
  </si>
  <si>
    <t>bgbarkery</t>
  </si>
  <si>
    <t>vitahli</t>
  </si>
  <si>
    <t>noeneedsvelez</t>
  </si>
  <si>
    <t>manar20makadi</t>
  </si>
  <si>
    <t>meddy52</t>
  </si>
  <si>
    <t>tobiassir</t>
  </si>
  <si>
    <t>arc_shepherd</t>
  </si>
  <si>
    <t>sketchbeetleart</t>
  </si>
  <si>
    <t>liz_stivers</t>
  </si>
  <si>
    <t>dogtordraks</t>
  </si>
  <si>
    <t>anitazereshki</t>
  </si>
  <si>
    <t>lyra725</t>
  </si>
  <si>
    <t>lakarius</t>
  </si>
  <si>
    <t>karolmdpofc1</t>
  </si>
  <si>
    <t>jett_the_aussie</t>
  </si>
  <si>
    <t>mya_nicoleeee</t>
  </si>
  <si>
    <t>imannieb</t>
  </si>
  <si>
    <t>cponperformance</t>
  </si>
  <si>
    <t>yamasaki_brown</t>
  </si>
  <si>
    <t>masa99chaos</t>
  </si>
  <si>
    <t>norino0720</t>
  </si>
  <si>
    <t>theaterquep</t>
  </si>
  <si>
    <t>crackthemarian</t>
  </si>
  <si>
    <t>thknwco</t>
  </si>
  <si>
    <t>pettyhomomd</t>
  </si>
  <si>
    <t>traependergrast</t>
  </si>
  <si>
    <t>noahj456</t>
  </si>
  <si>
    <t>marta_catalonia</t>
  </si>
  <si>
    <t>watchmixer</t>
  </si>
  <si>
    <t>tyberiussays</t>
  </si>
  <si>
    <t>maggarooo</t>
  </si>
  <si>
    <t>barleylabrador</t>
  </si>
  <si>
    <t>ginagina_j</t>
  </si>
  <si>
    <t>kevinscampi</t>
  </si>
  <si>
    <t>treato_com</t>
  </si>
  <si>
    <t>chewhdc</t>
  </si>
  <si>
    <t>michaelaokla</t>
  </si>
  <si>
    <t>Mentions</t>
  </si>
  <si>
    <t>Replies to</t>
  </si>
  <si>
    <t>A damn good paella to celebrate my first 'outing' since the cataract operation - and today's win by the mighty Bombers. 
#treatopizzeriabarandtapas #treato #paella #melbournepaella #firstoutingâ€¦ https://t.co/LfZkboCrkd</t>
  </si>
  <si>
    <t>RT @ForRover: Treato catching with a terrific trio! https://t.co/ZFF0sb0Dqf</t>
  </si>
  <si>
    <t>CON RISOPUS NO SE JUEGA, tÃº puedes montar el treato que quieras pero no te metas con ellllllll https://t.co/XUuzjE8tID</t>
  </si>
  <si>
    <t>VEDETE:
Moza e mú güen ver que trebaja n'el treato y q'alleva pa vistír un hato escasico rematáo e tela, paique'l presonal puá jipal'le hista l'anca. Asin que tós los mozos e la güerta s'hacen yesca rabiculáos, en cuanti ascuchan q'ogaño allega pa la feria anguna vedete jaquetona https://t.co/9BHsvfhC7D</t>
  </si>
  <si>
    <t>RT @jacano56: VEDETE:
Moza e mú güen ver que trebaja n'el treato y q'alleva pa vistír un hato escasico rematáo e tela, paique'l presonal pu…</t>
  </si>
  <si>
    <t>RT @qtjgtpgjtp: 今週土曜日_xD83C__xDF4D_
情熱のラテンマン"ピーチ岩崎"が小倉へ‼️
CALITEMPO
2019.6.15 (sat)
@hive_kokura 
DOOR ¥2000 (w1d)
OPEN 22:00〜
"GUEST DJ"
ピーチ岩崎
LIVE…</t>
  </si>
  <si>
    <t>RT @hive_kokura: CALITEMPO
6/15(sat) 22:00- Â¥2000(+1d)
GUEST DJ
ãƒ”ãƒ¼ãƒå²©å´Ž
LIVE
1Pint treato The Kilkenny
ãƒ”ãƒ†ã‚«ãƒ³ãƒˆãƒ­ãƒ”ã‚¯ã‚¹
DJs
DAIFUKU
BEI
NAKASHIMâ€¦</t>
  </si>
  <si>
    <t>RT @GordonFetcher: Is that treato for me? #corgi #puppy #whitecorgi https://t.co/1FJxGZMQha</t>
  </si>
  <si>
    <t>@traependergrast @PettyHomoMD Orion. I’m done _xD83D__xDE29_ _xD83D__xDCAB_ 
Dis one of my. It follow.
Will bork for treato and cat-thing https://t.co/eu3ahD0zyd</t>
  </si>
  <si>
    <t>"Essa greve parece um daqueles espetáculos de treato que foram extremamente badalados mas que tendem a não fazer sucesso pq a platéia não foi devidamente ensaiada"
Quando até o Josias de Souza consegue ser sensato é pq os esquerdistas estão perdidos mesmo. 
#DemitaOGrevista https://t.co/rr6xCmugln</t>
  </si>
  <si>
    <t>RT @BRacimadetd: "Essa greve parece um daqueles espetáculos de treato que foram extremamente badalados mas que tendem a não fazer sucesso p…</t>
  </si>
  <si>
    <t>@NoahJ456 Vader says give me treato https://t.co/UxiR8qAntb</t>
  </si>
  <si>
    <t>今週土曜日_xD83C__xDF4D_
情熱のラテンマン"ピーチ岩崎"が小倉へ‼️
CALITEMPO
2019.6.15 (sat)
@hive_kokura 
DOOR ¥2000 (w1d)
OPEN 22:00〜
"GUEST DJ"
ピーチ岩崎
LIVE
1Pint treato The Kilkenny
ピテカントロピクス
"DJ"
DAIFUKU
BEI
NAKASHIMA
大石勇介
SSD https://t.co/DxL70Ijv03</t>
  </si>
  <si>
    <t>CALITEMPO
6/15(sat) 22:00- Â¥2000(+1d)
GUEST DJ
ãƒ”ãƒ¼ãƒå²©å´Ž
LIVE
1Pint treato The Kilkenny
ãƒ”ãƒ†ã‚«ãƒ³ãƒˆãƒ­ãƒ”ã‚¯ã‚¹
DJs
DAIFUKU
BEI
NAKASHIMA
å¤§çŸ³å‹‡ä»‹
SSD https://t.co/HhL2S8wAua</t>
  </si>
  <si>
    <t>本日です！
CALITEMPO
22:00- ¥2000(+1d)
GUEST DJ
ピーチ岩崎
LIVE
1Pint treato The Kilkenny
ピテカントロピクス
DJs
DAIFUKU
BEI
NAKASHIMA
大石勇介
SSD https://t.co/qPgOzfA7dr</t>
  </si>
  <si>
    <t>Get dat treato! -Kensington Tag your friends ❤️ and follow!
.
.
.
.
#goldenretrieverpuppy #goldensofinstagram #goldens_ofinstagram #goldenpuppy #dogsofinstaworld #dogsofinsta #fluffypack #petsvideo #cutedogsworldwide… https://t.co/QBDkCw2D5b</t>
  </si>
  <si>
    <t>RT @yamasaki_brown: KLAXION LIVE
2本目小倉場所。九州へようこそ。
2019/7/6(土)
『FRONT OF UNION 北九州 NIGHT』
@小倉 FUSE
【開場/開演】16時/16時30分
【チケット】2,500円(+1D)/3,00…</t>
  </si>
  <si>
    <t>Waiting for a #treato _xD83E__xDDB4_ #gravybones #bedtime #dogdo #pedigree #samoyed #cute #furbaby #sleepy @ Galleywood https://t.co/5wMJFoGQwJ</t>
  </si>
  <si>
    <t>Abby Lou has officially learned there is a treato in her binkie _xD83D__xDE02__xD83D__xDC3E_ https://t.co/G0fgUxo5cT</t>
  </si>
  <si>
    <t>RT @DT_Loughborough: "I spy treato's..."
Sadie the terrier is looking for her pawfect home, she's a bundle of joy and full of enthusiasm. S…</t>
  </si>
  <si>
    <t>RT @myvantaehyung: 1 like = 1 pet
1 reply = 1 belly rub 
1 retweet = 1 treato https://t.co/naRNmSouOp</t>
  </si>
  <si>
    <t>1 like = 1 pet
1 reply = 1 belly rub 
1 retweet = 1 treato https://t.co/naRNmSouOp</t>
  </si>
  <si>
    <t>"I spy treato's..."
Sadie the terrier is looking for her pawfect home, she's a bundle of joy and full of enthusiasm. She'd like an adult only home with no other pets! _xD83D__xDC3E__xD83D__xDC9B_ #dogstrust #adifl #adoptdontshop #terrier https://t.co/qZrFp7FmBm</t>
  </si>
  <si>
    <t>@Marta_catalonia Com “treato”</t>
  </si>
  <si>
    <t>There's a storm going and the dogs are nervous so I'm stuck at home. Every follow today gives a nervous doggo a treato!  https://t.co/JhrgS36s27 via @WatchMixer</t>
  </si>
  <si>
    <t>Is that treato for me? #corgi #puppy #whitecorgi https://t.co/1FJxGZMQha</t>
  </si>
  <si>
    <t>@TyberiusSays Treato 4 u https://t.co/SAs5UATXDf</t>
  </si>
  <si>
    <t>give treato please! https://t.co/YlGvJP7Nyg</t>
  </si>
  <si>
    <t>Amazon Fresh Grocery List:
Milk
Eggs
Puppy Food
Treato's
Chickums
Corsair Gaming Mouse Pad
Yeah~~ _xD83D__xDE0E_ https://t.co/bUsBDsMZra</t>
  </si>
  <si>
    <t>RT @MurrekiFoxfloof: Amazon Fresh Grocery List:
Milk
Eggs
Puppy Food
Treato's
Chickums
Corsair Gaming Mouse Pad
Yeah~~ _xD83D__xDE0E_ https://t.co/bUs…</t>
  </si>
  <si>
    <t>#basenji #basenjisofinstagram #basenjimix #treato #dogmom #playtime #chew #nomnom https://t.co/vS42Vm1G1h</t>
  </si>
  <si>
    <t>treato! https://t.co/pCcm8dhlYc</t>
  </si>
  <si>
    <t>RT @NxIxTx: Brionicsã®æ¬¡ã®ãƒ©ã‚¤ãƒ–ã¯åŒ—ä¹å·žã‚ˆã‚Š1pint Treato The Killkennyã‚’è¿Žãˆã€Bloodyã€The Pintsã€Moralessã¨è¶…å¼·åŠ›ãƒ¡ãƒ³ãƒ„ï¼
SRãƒ›ãƒ¼ãƒ«ãŒã‚¢ã‚¤ãƒªãƒƒã‚·ãƒ¥ã«â€¦ãƒ©ã‚¹ãƒ†ã‚£ãƒƒã‚¯ã«â€¦æ¿€ã—ãã€æºã‚Œã‚‹ï¼è¸Šã‚‹ï¼ï¼
å¤ã®çµ‚ã‚ã‚Šã«â€¦</t>
  </si>
  <si>
    <t>RT @brionicsjp: Next Brionics gig...!!!
2019.08.31(SAT)
Rage presents
"SOUTHERN JAWBREAKER"
ï¼ é¹¿å…å³¶SR Hall
OPEN/19:30 
START/20:00
ADV Â¥200â€¦</t>
  </si>
  <si>
    <t>RT @KLAXIONdr: FRONT OF UNION åŒ—ä¹å·žNIGHT
7ï¼6 åœŸæ›œå°å€‰FUSE
OPEN  16:00
START  16:30
ãƒã‚±ãƒƒãƒˆ å‰å£²ã‚ŠÂ¥2500 å½“æ—¥Â¥3000
                è¦1æ¯æ³¨æ–‡
KIM(äº¬éƒ½)
FIVE NO RIâ€¦</t>
  </si>
  <si>
    <t>Allen and esca cruising through the treato section in the supermarket https://t.co/DLSxRdXQSj</t>
  </si>
  <si>
    <t>RT @kyoto_bukotsu: KiM NEXT GIG!!
ã‚³ãƒ³ãƒ”ãƒ¬ã‚³ç™º åŒ—ä¹å·žç·¨ï¼
7æœˆ6æ—¥ åœŸ
@å°å€‰FUSE
FRONT OF UNION åŒ—ä¹å·žNIGHT
é–‹å ´16:00/é–‹æ¼”16:30
å‰å£²2,500å††/å½“æ—¥3,000å††(è¦1D)
å‡ºæ¼” w/
FIVE NOâ€¦</t>
  </si>
  <si>
    <t>I Sit's and waits for Treato's ðŸ‘€ðŸ¶ðŸ˜‹
#dogs #cutedogs #hungrydog #gooddog #goodboy #treats #dogtreats #cutedog #sit #goldendoggo #happydoggo #gooddogoo #pets #dogs #dogowner #lovedogs #lovemydog #bestdog #bestdogs  #pethealth #healthydog #healthypet #dogoftheday #photooftheday https://t.co/VdUoDLMyM6</t>
  </si>
  <si>
    <t>RT @kyoto_bukotsu: KiM NEXT GIG!!
コンピレコ発 北九州編！
7月6日 土
@小倉FUSE
FRONT OF UNION 北九州NIGHT
開場16:00/開演16:30
前売2,500円/当日3,000円(要1D)
出演 w/
FIVE NO…</t>
  </si>
  <si>
    <t>KiM NEXT GIG!!
ã‚³ãƒ³ãƒ”ãƒ¬ã‚³ç™º åŒ—ä¹å·žç·¨ï¼
7æœˆ6æ—¥ åœŸ
@å°å€‰FUSE
FRONT OF UNION åŒ—ä¹å·žNIGHT
é–‹å ´16:00/é–‹æ¼”16:30
å‰å£²2,500å††/å½“æ—¥3,000å††(è¦1D)
å‡ºæ¼” w/
FIVE NO RISK
BEYOND HATE
EX-C
KLAXION
BUILD
STARTER
universe last a ward
1Pint treato The Kilkenny
House Of Steel https://t.co/mdG6IzLPUd</t>
  </si>
  <si>
    <t>RT @KLAXIONdr: FRONT OF UNION 北九州NIGHT
7／6 土曜小倉FUSE
OPEN  16:00
START  16:30
チケット 前売り¥2500 当日¥3000
                要1杯注文
KIM(京都)
FIVE NO RI…</t>
  </si>
  <si>
    <t>FRONT OF UNION åŒ—ä¹å·žNIGHT
7ï¼6 åœŸæ›œå°å€‰FUSE
OPEN  16:00
START  16:30
ãƒã‚±ãƒƒãƒˆ å‰å£²ã‚ŠÂ¥2500 å½“æ—¥Â¥3000
                è¦1æ¯æ³¨æ–‡
KIM(äº¬éƒ½)
FIVE NO RISK(å¤§é˜ª)
BEYOND HATE(æµœæ¾)
EX-C(å¤§é˜ª)
BUILD(ç†Šæœ¬)
STARTER(åšå¤š)
universe last a ward
1Pint treato The Kilkenny
House Of Steel
KLAXION https://t.co/UuvxfeOZ2Y</t>
  </si>
  <si>
    <t>Happy birthday, America!
(Don't worry about Kona; she's just staring hungrily at a treato. I had to bribe her!)
#FourthOfJuly #IndependenceDay https://t.co/j4DiXECn0a</t>
  </si>
  <si>
    <t>Plano Boris Johnson Brexit e"quasi impossivel "segun otra Ministeiro GB Conservative.
Enton seria Salida SEM Treato  https://t.co/RTTyYUtAr6</t>
  </si>
  <si>
    <t>Here’s Blue eating a treato to brighten your day https://t.co/EXR5zjINCJ</t>
  </si>
  <si>
    <t>Treato https://t.co/XAxibg8AlE</t>
  </si>
  <si>
    <t>Good morning frens! Whenever I see floofs I automatically sit now. Then the puparazzi gets a pic, I get a treato, walkies continues, and everyone is happy. @Maggarooo #flatterMaggaroooWithFloofs https://t.co/nnAGJjlWC0</t>
  </si>
  <si>
    <t>RT @FenwickCHO: Good morning frens! Whenever I see floofs I automatically sit now. Then the puparazzi gets a pic, I get a treato, walkies c…</t>
  </si>
  <si>
    <t>when you know you are the goodest #Doggo and #treato time is a #Pupacino
#GSDsOfTwitter 
#DogsOfTwitter https://t.co/nwXckc8V7d</t>
  </si>
  <si>
    <t>Exactamente te lo presento por dentro con tv y treato en casa https://t.co/9ClAreWTda</t>
  </si>
  <si>
    <t>Ba tenho q ler um livro pr escola, 7 pro pave, montar  um treato na escola, e uma empresa  o curso, tenho q estudar na escola dia de semana, e aos sábados no curso , baaa ler meus livros  de lazer virou quase impossível, olhar série  compete  com video aula_xD83E__xDD26_‍♀️</t>
  </si>
  <si>
    <t>Dogeman Nini delivers da pop in exchange for treato https://t.co/KMNBPJIRBv</t>
  </si>
  <si>
    <t>https://t.co/IWY7802uW2
https://t.co/MbE4P0vjR3</t>
  </si>
  <si>
    <t>The Treato Bandito _xD83D__xDC95_ https://t.co/NmImsHwsJj</t>
  </si>
  <si>
    <t>NEW TREATO _xD83D__xDE0D_ https://t.co/LcUD4rKBdw</t>
  </si>
  <si>
    <t>life is about giving and taking. if you give me your paw, i will give you a treato! ♡ https://t.co/UQqrWdlwah</t>
  </si>
  <si>
    <t>RT @MORALESS_GxDxTx: MORALESS next month GIG ‼︎
2019/8/31(土)@鹿児島 SR HALL
SOUTHERN JAWBREAKER 
1Pint treato The Killkenny(北九州)
BLOODY
BRIO…</t>
  </si>
  <si>
    <t>@ginagina_j @barleylabrador Barley definitely can do a “Stay” she just gets too excited for the treato sometimes _xD83E__xDD23__xD83E__xDD23__xD83E__xDD23_ https://t.co/yNu9Q1MLLp</t>
  </si>
  <si>
    <t>Treato catching with a terrific trio! https://t.co/ZFF0sb0Dqf</t>
  </si>
  <si>
    <t>RT @DumptruckDuke: Welllll she left me. “Just for a few days.”
She gave me a treato and told me I was a gooboi and took my picture then smo…</t>
  </si>
  <si>
    <t>$1 = 1 treato for Max _xD83D__xDC36_ https://t.co/tILvFLxN2a</t>
  </si>
  <si>
    <t>Brionicsã®æ¬¡ã®ãƒ©ã‚¤ãƒ–ã¯åŒ—ä¹å·žã‚ˆã‚Š1pint Treato The Killkennyã‚’è¿Žãˆã€Bloodyã€The Pintsã€Moralessã¨è¶…å¼·åŠ›ãƒ¡ãƒ³ãƒ„ï¼
SRãƒ›ãƒ¼ãƒ«ãŒã‚¢ã‚¤ãƒªãƒƒã‚·ãƒ¥ã«â€¦ãƒ©ã‚¹ãƒ†ã‚£ãƒƒã‚¯ã«â€¦æ¿€ã—ãã€æºã‚Œã‚‹ï¼è¸Šã‚‹ï¼ï¼
å¤ã®çµ‚ã‚ã‚Šã«ä¸€æ±—ã‹ã„ã¦ã„ãã¾ã—ã‚‡ã†ï¼ https://t.co/1lz1U9yslc</t>
  </si>
  <si>
    <t>1pint Treato The Killkennyã‚’ã‚²ã‚¹ãƒˆã«è¿Žãˆ8æœˆ31æ—¥ã«SR Hallã§é–‹å‚¬ã•ã‚Œã‚‹"Southern Jawbreaker"ã®Facebookã‚¤ãƒ™ãƒ³ãƒˆãƒšãƒ¼ã‚¸ã‚’ä½œæˆã—ã¾ã—ãŸã€‚
æ›¸ã„ã¦ã‚ã‚‹ã“ã¨ã¯å¤‰ã‚ã‚Šã¾ã›ã‚“ãŒè‰¯ã‘ã‚Œã°è¦—ã„ã¦ã„ã£ã¦ãã ã•ã„ã­ï¼
https://t.co/nelYaZnSLr</t>
  </si>
  <si>
    <t>RT @NxIxTx: 1pint Treato The Killkennyã‚’ã‚²ã‚¹ãƒˆã«è¿Žãˆ8æœˆ31æ—¥ã«SR Hallã§é–‹å‚¬ã•ã‚Œã‚‹"Southern Jawbreaker"ã®Facebookã‚¤ãƒ™ãƒ³ãƒˆãƒšãƒ¼ã‚¸ã‚’ä½œæˆã—ã¾ã—ãŸã€‚
æ›¸ã„ã¦ã‚ã‚‹ã“ã¨ã¯å¤‰ã‚ã‚Šã¾ã›ã‚“ãŒè‰¯ã‘ã‚Œã°è¦—ã„ã¦ã„ã£ã¦ãã ã•ã„â€¦</t>
  </si>
  <si>
    <t>Brionicsの次のライブはこちら！北九州より1Pint treato The Killkennyを迎え、地元勢も超強力メンツ！！
2019.08.31(SAT)
Rage presents
"SOUTHERN JAWBREAKER"
＠鹿児島SR Hall
OPEN/19:30 
START/20:00
ADV ¥2000(+1D)
DOOR ¥2500(+1D)
1Pint treato The… https://t.co/Sy2Eg3bGR4</t>
  </si>
  <si>
    <t>RT @NxIxTx: Brionicsの次のライブはこちら！北九州より1Pint treato The Killkennyを迎え、地元勢も超強力メンツ！！
2019.08.31(SAT)
Rage presents
"SOUTHERN JAWBREAKER"
＠鹿児島SR…</t>
  </si>
  <si>
    <t>RT @Whisky_Time: 近頃少なくなった仲が良くて近い世代でのGIG
レイジの招集で久々に実現！！
このメンバーで1Pint treato The Killkennyを迎えられるのは最高です_xD83C__xDF7B_
YouTubeでGIGの映像観てワクワクしております_xD83E__xDD18_
MORALESSも…</t>
  </si>
  <si>
    <t>Next Brionics gig...!!!
2019.08.31(SAT)
Rage presents
"SOUTHERN JAWBREAKER"
ï¼ é¹¿å…å³¶SR Hall
OPEN/19:30 
START/20:00
ADV Â¥2000(+1D)
DOOR Â¥2500(+1D)
1Pint treato The Killkenny(åŒ—ä¹å·ž)
BLOODY
BRIONICS
The Pints
MORALESS https://t.co/fjFDBfpmKp</t>
  </si>
  <si>
    <t>近頃少なくなった仲が良くて近い世代でのGIG
レイジの招集で久々に実現！！
このメンバーで1Pint treato The Killkennyを迎えられるのは最高です_xD83C__xDF7B_
YouTubeでGIGの映像観てワクワクしております_xD83E__xDD18_
MORALESSも新曲中心のセットリストで雰囲気だいぶ変わってるので観に来てモラ〜(● ˃̶͈̀ロ˂̶͈́)੭ꠥ⁾⁾ https://t.co/Gi4aQBhB6J</t>
  </si>
  <si>
    <t>Keto treato- peanut butter balls! via /r/lowcarb https://t.co/iZLqVrBVMg #lowcarb #keto</t>
  </si>
  <si>
    <t>Keto treato: berry chia pudding! via /r/lowcarb https://t.co/vH6tos5e4I #lowcarb #keto</t>
  </si>
  <si>
    <t>Keto treato : choco-berry trifle! via /r/lowcarb https://t.co/0J5HRfM1AH #lowcarb #keto</t>
  </si>
  <si>
    <t>MORALESS next month GIG ‼︎
2019/8/31(土)@鹿児島 SR HALL
SOUTHERN JAWBREAKER 
1Pint treato The Killkenny(北九州)
BLOODY
BRIONICS
The Pints
MORALESS
OPEN/19:30  START/20:00
ADV TICKET/¥2000(+1D)
DOOR TICKET/¥2500(+1D) https://t.co/lpUqu1e50e</t>
  </si>
  <si>
    <t>Welllll she left me. “Just for a few days.”
She gave me a treato and told me I was a gooboi and took my picture then smooched my head and said MAKE GOOD CHOICES then stopped me from going with her.
She didn’t take those shoes, I know EXACTLY what choices I’m gonna make. https://t.co/COJPjzOcW3</t>
  </si>
  <si>
    <t>Atari's being an exceptionally good boi today so he got a chewy treato _xD83D__xDC4F__xD83D__xDC3A_ https://t.co/Vgjn3i7ckC</t>
  </si>
  <si>
    <t>Proud 2 announce dat after 2 ovr weeks of daily "training" (abt 3-4x a day) my baby girl #fergietheshihtzu (13+ yrs old), has finally learnt sumting new! i dont hv 2 point 2 d bell nor ask her 2 press it! Its "automatic". She just presses d bell &amp;amp; gets treato! #shihtzu #furkid https://t.co/yiMlAxtiR8</t>
  </si>
  <si>
    <t>Treato ad Anzio e L’Impero al Vallo Volsco di Anzio, l’ingresso è gratuito https://t.co/RRH4PnK2ca https://t.co/AvwRJ1y6dc</t>
  </si>
  <si>
    <t>@KevinScampi Does licking treato crumbs from your moustache count? https://t.co/VNBwLyRDzz</t>
  </si>
  <si>
    <t>RT @Shayoneespeaks: Look Ma, my monsoon fashion is on point! Gib treato.
 #pupperina #sherlock #dogsarelove #DogsofTwittter #dogsarefamily…</t>
  </si>
  <si>
    <t>Look Ma, my monsoon fashion is on point! Gib treato.
 #pupperina #sherlock #dogsarelove #DogsofTwittter #dogsarefamily https://t.co/3UnLrCAXR0</t>
  </si>
  <si>
    <t>https://t.co/3nEXYbm3gN
https://t.co/XgRkaUMYFo</t>
  </si>
  <si>
    <t>@Treato_com why did you close down the website?</t>
  </si>
  <si>
    <t>Don’t leave your best friend out of your Netflix binge! Avoid Popcorn Face™️ and pick up some pupcorn! 
@chewhdc Yaky Charms are a poppable cheese treato just for your goodest boi or girl! _xD83E__xDDC0__xD83C__xDF7F_
.
.
.
#waglocal… https://t.co/rHUKX4YMl1</t>
  </si>
  <si>
    <t>Grrr....grrr! Grrrr....?....treato? https://t.co/wYWBd0Cdeo</t>
  </si>
  <si>
    <t>ojala me acepten al taller de treato seria lo maximo https://t.co/3N2aKDwIAX</t>
  </si>
  <si>
    <t>نيجي لسؤال ايه المنتج اللي فيه سيليكون و كويس مش مضافله اي مواد كيميائية تانية ممكن أشتريه ؟؟
فتقدري  تستخدمي Treato conditioner 
يعني مجرد نقتطين على الشعر بس بدون منقرب لفروة الرأس هيديكي التأثير اللي محتاجاه https://t.co/usYhnULKPG</t>
  </si>
  <si>
    <t>RT @TobiasSir: My big bro Tommy is 13 today! Happy Birfday! Treato sharsies? Wuv you, Toby ♥️_xD83C__xDF81__xD83C__xDF82__xD83C__xDF8A__xD83C__xDF89__xD83D__xDC3E__xD83D__xDC3E__xD83C__xDFB6__xD83D__xDE18_ https://t.co/YHw2LAhw3A</t>
  </si>
  <si>
    <t>My big bro Tommy is 13 today! Happy Birfday! Treato sharsies? Wuv you, Toby ♥️_xD83C__xDF81__xD83C__xDF82__xD83C__xDF8A__xD83C__xDF89__xD83D__xDC3E__xD83D__xDC3E__xD83C__xDFB6__xD83D__xDE18_ https://t.co/YHw2LAhw3A</t>
  </si>
  <si>
    <t>Good boye waiting very (im)patiently for permission to have treato https://t.co/wnhU3SemeL</t>
  </si>
  <si>
    <t>Kahdhdhss the EXACT MOMENT HE SEE THE TREATO https://t.co/vojefw9W7N</t>
  </si>
  <si>
    <t>RT @AnitaZereshki: @MichaelaOkla they also say treato https://t.co/L66SF8AxlT</t>
  </si>
  <si>
    <t>When you iz the pupper and the treato too! https://t.co/KW5chHxv1O</t>
  </si>
  <si>
    <t>@MichaelaOkla they also say treato https://t.co/L66SF8AxlT</t>
  </si>
  <si>
    <t>Pues si, hoy he estado en el Treato de Merida. Y cuando digo Treato, quiero decir Treato. https://t.co/2VVo5Jbh7d</t>
  </si>
  <si>
    <t>Estan son las obras de treato que estuvo karol
#KCAMexico #karolsevilla #soyluna https://t.co/PX7y4PqC1b</t>
  </si>
  <si>
    <t>Explain to me why there is not a treato in my mouth...I'll wait. #throwbackthursday
-
-
Pawsome Pals _xD83D__xDC3E_
gsdskykooner 
olympustheaussie
evietheaussalier
aussie.kona
penny.miniaussie
-
-
-
#aussie #australianshepherd… https://t.co/yKmGmaFUSO</t>
  </si>
  <si>
    <t>“treato treato treato GIB IMMEDIATE... MONCH MONCH MONCH” https://t.co/q16LupSGEg</t>
  </si>
  <si>
    <t>Time for a treato https://t.co/8KAttHtmPH</t>
  </si>
  <si>
    <t>My fifth bottle of wine in four months. Too many carbs really. Not strictly keto but more of a treato. 
A simple Cotes de Bourg. It'll do fine. Beef later.
On a side note my fucking arms, shoulders and core ache… https://t.co/H1Np8dBeCR</t>
  </si>
  <si>
    <t>KLAXION LIVE
2本目小倉場所。九州へようこそ。
2019/7/6(土)
『FRONT OF UNION 北九州 NIGHT』
@小倉 FUSE
【開場/開演】16時/16時30分
【チケット】2,500円(+1D)/3,000円(+1D)
w/
KIM
FIVE NO RISK
BEYOND HATE
EX-C
BUILD
STARTER
universe last a ward
1Pint treato The Kilkenny
House Of Steel https://t.co/nMKJfpZu7F</t>
  </si>
  <si>
    <t>RT @masa99chaos: 昨夜のシシカバブ楽しかった。
ありがとうございました。
本日は紺屋町ナンバーナインで【まむしの宴】！
早い時間からDJと1Pint treato The Kilkennyアコースティックやります。
15時からなんで早く来てね。
#まむしの宴
#…</t>
  </si>
  <si>
    <t>昨夜のシシカバブ楽しかった。
ありがとうございました。
本日は紺屋町ナンバーナインで【まむしの宴】！
早い時間からDJと1Pint treato The Kilkennyアコースティックやります。
15時からなんで早く来てね。
#まむしの宴
#今日も超忙しい
#詩織生誕月間 https://t.co/xX5mK3Q1dA</t>
  </si>
  <si>
    <t>These good boyes™ definitely deserve an extra treato or two https://t.co/a7E1NLgRqq</t>
  </si>
  <si>
    <t>https://www.instagram.com/richard.dillon.980/p/ByOuo57hIVi/?igshid=1a45f52bon6vz</t>
  </si>
  <si>
    <t>https://twitter.com/carlosname_/status/1136078002691817472</t>
  </si>
  <si>
    <t>https://www.instagram.com/p/By2z7FghIp_/?igshid=oydrufz3cgbv</t>
  </si>
  <si>
    <t>https://www.instagram.com/p/By5GWxJHA61/?igshid=18j52hv5kz3kv</t>
  </si>
  <si>
    <t>https://mixer.com/LVL25Magikarp</t>
  </si>
  <si>
    <t>https://www.instagram.com/p/BzPHdfHAItn/?igshid=70v0z5n7rfs3</t>
  </si>
  <si>
    <t>https://www.facebook.com/1790418341/posts/10210890634020450/</t>
  </si>
  <si>
    <t>https://twitter.com/klaxion1/status/1146032956034572288</t>
  </si>
  <si>
    <t>https://news.sky.com/story/boris-johnsons-brexit-plans-practically-impossible-senior-minister-warns-11756832</t>
  </si>
  <si>
    <t>https://www.facebook.com/633078351/posts/10157786261103352/</t>
  </si>
  <si>
    <t>https://treato.com/ADD,Fired+From+Job/?a=s http://densimetrika.com/j0Odf4VG</t>
  </si>
  <si>
    <t>https://twitter.com/brionicsjp/status/1145645030226268162</t>
  </si>
  <si>
    <t>https://www.facebook.com/events/464599290784436/</t>
  </si>
  <si>
    <t>https://www.instagram.com/p/Bzmam9Pnd5I/?igshid=4hqeycbxpbm2</t>
  </si>
  <si>
    <t>https://twitter.com/moraless_gxdxtx/status/1151727958312144897</t>
  </si>
  <si>
    <t>https://www.reddit.com/r/lowcarb/comments/ceqatp/keto_treato_peanut_butter_balls/?utm_source=ifttt</t>
  </si>
  <si>
    <t>https://www.reddit.com/r/lowcarb/comments/cezqzw/keto_treato_berry_chia_pudding/?utm_source=ifttt</t>
  </si>
  <si>
    <t>https://www.reddit.com/r/lowcarb/comments/cf2g6u/keto_treato_chocoberry_trifle/?utm_source=ifttt</t>
  </si>
  <si>
    <t>https://ilclandestinogiornale.italiasera.it/primo-piano/90320/treato-ad-anzio-e-limpero-al-vallo-volsco-di-anzio-lingresso-e-gratuito/</t>
  </si>
  <si>
    <t>https://www.instagram.com/p/B0ZL7lNl1WL/?igshid=5lxoyn7cwn4h</t>
  </si>
  <si>
    <t>https://www.reddit.com/r/AnimalsBeingDerps/comments/ci2tml/taming_the_wild_beast/?utm_source=share&amp;utm_medium=ios_app</t>
  </si>
  <si>
    <t>https://www.instagram.com/p/B06nWAaHXUs/?igshid=yen2pr1jmcy5</t>
  </si>
  <si>
    <t>https://twitter.com/murphme2/status/1159542455168929792</t>
  </si>
  <si>
    <t>https://twitter.com/santarosapolice/status/1159649284268032001</t>
  </si>
  <si>
    <t>https://www.instagram.com/p/B0_bf8jAgob/?igshid=11fex4f8mqexh</t>
  </si>
  <si>
    <t>https://theknow.denverpost.com/2019/08/10/ruff-mudder-a-dogs-tough-mudder-photos/221457/</t>
  </si>
  <si>
    <t>instagram.com</t>
  </si>
  <si>
    <t>twitter.com</t>
  </si>
  <si>
    <t>mixer.com</t>
  </si>
  <si>
    <t>facebook.com</t>
  </si>
  <si>
    <t>sky.com</t>
  </si>
  <si>
    <t>treato.com densimetrika.com</t>
  </si>
  <si>
    <t>reddit.com</t>
  </si>
  <si>
    <t>italiasera.it</t>
  </si>
  <si>
    <t>denverpost.com</t>
  </si>
  <si>
    <t>treatopizzeriabarandtapas treato paella melbournepaella firstouting</t>
  </si>
  <si>
    <t>corgi puppy whitecorgi</t>
  </si>
  <si>
    <t>demitaogrevista</t>
  </si>
  <si>
    <t>goldenretrieverpuppy goldensofinstagram goldens_ofinstagram goldenpuppy dogsofinstaworld dogsofinsta fluffypack petsvideo cutedogsworldwide</t>
  </si>
  <si>
    <t>treato gravybones bedtime dogdo pedigree samoyed cute furbaby sleepy</t>
  </si>
  <si>
    <t>dogstrust adifl adoptdontshop terrier</t>
  </si>
  <si>
    <t>basenji basenjisofinstagram basenjimix treato dogmom playtime chew nomnom</t>
  </si>
  <si>
    <t>dogs cutedogs hungrydog gooddog goodboy treats dogtreats cutedog sit goldendoggo happydoggo gooddogoo pets dogs dogowner lovedogs lovemydog bestdog bestdogs pethealth healthydog healthypet dogoftheday photooftheday</t>
  </si>
  <si>
    <t>fourthofjuly independenceday</t>
  </si>
  <si>
    <t>flattermaggarooowithfloofs</t>
  </si>
  <si>
    <t>doggo treato pupacino gsdsoftwitter dogsoftwitter</t>
  </si>
  <si>
    <t>lowcarb keto</t>
  </si>
  <si>
    <t>fergietheshihtzu shihtzu furkid</t>
  </si>
  <si>
    <t>pupperina sherlock dogsarelove dogsoftwittter dogsarefamily</t>
  </si>
  <si>
    <t>waglocal</t>
  </si>
  <si>
    <t>kcamexico karolsevilla soyluna</t>
  </si>
  <si>
    <t>throwbackthursday aussie australianshepherd</t>
  </si>
  <si>
    <t>まむしの宴</t>
  </si>
  <si>
    <t>まむしの宴 今日も超忙しい 詩織生誕月間</t>
  </si>
  <si>
    <t>https://pbs.twimg.com/media/D8OL8_bV4AAOEBo.jpg</t>
  </si>
  <si>
    <t>https://pbs.twimg.com/media/D8xk2VJXYAAqQ1r.jpg</t>
  </si>
  <si>
    <t>https://pbs.twimg.com/media/D80zx5SWwAAkBzg.jpg</t>
  </si>
  <si>
    <t>https://pbs.twimg.com/media/D8-fwk5WwAEbjD6.jpg</t>
  </si>
  <si>
    <t>https://pbs.twimg.com/ext_tw_video_thumb/1139491098773135365/pu/img/XvD25ZG4MwHnZEMo.jpg</t>
  </si>
  <si>
    <t>https://pbs.twimg.com/media/D9DQWqDVUAAkkK-.jpg</t>
  </si>
  <si>
    <t>https://pbs.twimg.com/media/D8xuXV9VUAA0z2j.jpg</t>
  </si>
  <si>
    <t>https://pbs.twimg.com/media/D8RDWzqU0AAVsAK.jpg</t>
  </si>
  <si>
    <t>https://pbs.twimg.com/media/D9Gkgh7UIAEgrL_.jpg</t>
  </si>
  <si>
    <t>https://pbs.twimg.com/media/D9e7MW0U8AA9mOj.jpg</t>
  </si>
  <si>
    <t>https://pbs.twimg.com/ext_tw_video_thumb/1142197011464294400/pu/img/CyTVV-lZPEbkjoZC.jpg</t>
  </si>
  <si>
    <t>https://pbs.twimg.com/media/D9gWD-hXoAY0vkD.jpg</t>
  </si>
  <si>
    <t>https://pbs.twimg.com/tweet_video_thumb/D-Cbw2aUEAAkCKW.jpg</t>
  </si>
  <si>
    <t>https://pbs.twimg.com/media/D-FUvqNXYAoJJQw.jpg</t>
  </si>
  <si>
    <t>https://pbs.twimg.com/media/D-GBdpCX4AI1bC4.png</t>
  </si>
  <si>
    <t>https://pbs.twimg.com/tweet_video_thumb/D-flbKDWkAEHdsF.jpg</t>
  </si>
  <si>
    <t>https://pbs.twimg.com/media/D-kPAgRXsAEmS4A.jpg</t>
  </si>
  <si>
    <t>https://pbs.twimg.com/media/D-iSNdGUcAEWo1J.jpg</t>
  </si>
  <si>
    <t>https://pbs.twimg.com/media/D-pRCHkUYAA77Ck.jpg</t>
  </si>
  <si>
    <t>https://pbs.twimg.com/ext_tw_video_thumb/1147148994054885376/pu/img/-7Y_2IAEEdIwe5RY.jpg</t>
  </si>
  <si>
    <t>https://pbs.twimg.com/ext_tw_video_thumb/1147920325008613377/pu/img/a5HjBJxCCRfWhwnF.jpg</t>
  </si>
  <si>
    <t>https://pbs.twimg.com/media/D-9XMkFXsAA4bV_.jpg</t>
  </si>
  <si>
    <t>https://pbs.twimg.com/ext_tw_video_thumb/1148283149522280448/pu/img/pgFm5JFuHn99JroA.jpg</t>
  </si>
  <si>
    <t>https://pbs.twimg.com/media/D_NRAFIWwAwP-20.jpg</t>
  </si>
  <si>
    <t>https://pbs.twimg.com/media/D_T7GjVUIAAW-N3.jpg</t>
  </si>
  <si>
    <t>https://pbs.twimg.com/media/D_eMFWDWwAAeTZA.jpg</t>
  </si>
  <si>
    <t>https://pbs.twimg.com/ext_tw_video_thumb/1150692443064373250/pu/img/yc26s0GsoSmMtTR2.jpg</t>
  </si>
  <si>
    <t>https://pbs.twimg.com/media/D_wrXzeXoAAQZhd.jpg</t>
  </si>
  <si>
    <t>https://pbs.twimg.com/media/D_x6y-HX4AE7HET.jpg</t>
  </si>
  <si>
    <t>https://pbs.twimg.com/media/D-YmE_wU4AAyOMB.jpg</t>
  </si>
  <si>
    <t>https://pbs.twimg.com/media/D_vCeHKU4AAqXZU.jpg</t>
  </si>
  <si>
    <t>https://pbs.twimg.com/media/D_wNgubXsAIkvPf.jpg</t>
  </si>
  <si>
    <t>https://pbs.twimg.com/ext_tw_video_thumb/1152577975965163524/pu/img/I52OlxBBjLQJoMQh.jpg</t>
  </si>
  <si>
    <t>https://pbs.twimg.com/ext_tw_video_thumb/1153208336537415686/pu/img/6MJYowDlsS36c_Cz.jpg</t>
  </si>
  <si>
    <t>https://pbs.twimg.com/media/EAFqSc2X4AAV9OM.jpg</t>
  </si>
  <si>
    <t>https://pbs.twimg.com/media/EAGetagWsAAUoRL.jpg</t>
  </si>
  <si>
    <t>https://pbs.twimg.com/media/EAP-hcRUYAIX5bX.jpg</t>
  </si>
  <si>
    <t>https://pbs.twimg.com/media/EAdyLuVWwAARRoT.png</t>
  </si>
  <si>
    <t>https://pbs.twimg.com/media/EAj57hNW4AE5PWT.png</t>
  </si>
  <si>
    <t>https://pbs.twimg.com/media/EAzX2GgWwAEvAGC.jpg</t>
  </si>
  <si>
    <t>https://pbs.twimg.com/media/EA13dZwUcAE3M25.jpg</t>
  </si>
  <si>
    <t>https://pbs.twimg.com/ext_tw_video_thumb/1156714551271780352/pu/img/H-VLg7jkS9ozsdcH.jpg</t>
  </si>
  <si>
    <t>https://pbs.twimg.com/ext_tw_video_thumb/1157545305060995073/pu/img/n476uAXdZpr32-DE.jpg</t>
  </si>
  <si>
    <t>https://pbs.twimg.com/media/EBCXfz0WkAEm3d1.jpg</t>
  </si>
  <si>
    <t>https://pbs.twimg.com/media/EBT2g6xWwAE0Xqn.jpg</t>
  </si>
  <si>
    <t>https://pbs.twimg.com/media/EBdKuTWWsAAaOBt.jpg</t>
  </si>
  <si>
    <t>https://pbs.twimg.com/media/D9aQ5QMU8AEUBdo.jpg</t>
  </si>
  <si>
    <t>https://pbs.twimg.com/media/EBpZGCPUYAEzg0g.jpg</t>
  </si>
  <si>
    <t>http://pbs.twimg.com/profile_images/778814481870696448/V7Lzc52a_normal.jpg</t>
  </si>
  <si>
    <t>http://pbs.twimg.com/profile_images/1129355112537874434/QmbsB7K4_normal.jpg</t>
  </si>
  <si>
    <t>http://pbs.twimg.com/profile_images/1070313476025913344/jsoQRvLm_normal.jpg</t>
  </si>
  <si>
    <t>http://pbs.twimg.com/profile_images/378800000784232312/8ac9ba3f9d7a8d9177564137a607d95d_normal.jpeg</t>
  </si>
  <si>
    <t>http://pbs.twimg.com/profile_images/723119796787630081/Fgn3lAbC_normal.jpg</t>
  </si>
  <si>
    <t>http://pbs.twimg.com/profile_images/1053237147963027460/dmhMjCmB_normal.jpg</t>
  </si>
  <si>
    <t>http://pbs.twimg.com/profile_images/2448508574/image_normal.jpg</t>
  </si>
  <si>
    <t>http://pbs.twimg.com/profile_images/897168566/________normal.jpg</t>
  </si>
  <si>
    <t>http://pbs.twimg.com/profile_images/960325581396066304/RJoSqZi3_normal.jpg</t>
  </si>
  <si>
    <t>http://pbs.twimg.com/profile_images/1023389909237866496/-G0QNrtk_normal.jpg</t>
  </si>
  <si>
    <t>http://pbs.twimg.com/profile_images/524779630033514496/OQ1CHKjZ_normal.jpeg</t>
  </si>
  <si>
    <t>http://pbs.twimg.com/profile_images/764929156563861504/oKIfiwLy_normal.jpg</t>
  </si>
  <si>
    <t>http://pbs.twimg.com/profile_images/1071178637204844544/sDrKF-YM_normal.jpg</t>
  </si>
  <si>
    <t>http://pbs.twimg.com/profile_images/1108143500783030272/LYJB7hi1_normal.jpg</t>
  </si>
  <si>
    <t>http://pbs.twimg.com/profile_images/1175777717/noname_normal.jpg</t>
  </si>
  <si>
    <t>http://pbs.twimg.com/profile_images/1037884593414725632/KQChFM8w_normal.jpg</t>
  </si>
  <si>
    <t>http://pbs.twimg.com/profile_images/983717442466660354/zcj-TbhJ_normal.jpg</t>
  </si>
  <si>
    <t>http://pbs.twimg.com/profile_images/1130386387545612289/qCvtX5Z4_normal.jpg</t>
  </si>
  <si>
    <t>http://pbs.twimg.com/profile_images/1057384935001124864/yLlrQf4E_normal.jpg</t>
  </si>
  <si>
    <t>http://pbs.twimg.com/profile_images/1033040573509365761/7C6HP_I5_normal.jpg</t>
  </si>
  <si>
    <t>http://pbs.twimg.com/profile_images/501009988064923649/vHkRDKk__normal.jpeg</t>
  </si>
  <si>
    <t>http://pbs.twimg.com/profile_images/1114874009865396224/dXPfBnA-_normal.jpg</t>
  </si>
  <si>
    <t>http://pbs.twimg.com/profile_images/512995900646375424/73PaHiFv_normal.png</t>
  </si>
  <si>
    <t>http://pbs.twimg.com/profile_images/623954767761551360/C_vmGPu-_normal.jpg</t>
  </si>
  <si>
    <t>http://pbs.twimg.com/profile_images/1154744069702246400/TTTtuVBA_normal.jpg</t>
  </si>
  <si>
    <t>http://pbs.twimg.com/profile_images/608148833/DSC00069_normal.JPG</t>
  </si>
  <si>
    <t>http://pbs.twimg.com/profile_images/828517035449655296/xTRwovBi_normal.jpg</t>
  </si>
  <si>
    <t>http://pbs.twimg.com/profile_images/1097050685206679553/KTn8COeR_normal.jpg</t>
  </si>
  <si>
    <t>http://pbs.twimg.com/profile_images/1147408023364784129/rSihefLn_normal.jpg</t>
  </si>
  <si>
    <t>http://pbs.twimg.com/profile_images/940129610431209472/7O0RZJan_normal.jpg</t>
  </si>
  <si>
    <t>http://pbs.twimg.com/profile_images/653540925331910656/oxeYCS6s_normal.jpg</t>
  </si>
  <si>
    <t>http://pbs.twimg.com/profile_images/895677352830783493/PZMgBjO5_normal.jpg</t>
  </si>
  <si>
    <t>http://pbs.twimg.com/profile_images/1107028257898201089/VADMO_EQ_normal.jpg</t>
  </si>
  <si>
    <t>http://pbs.twimg.com/profile_images/1135582587873873920/3aN_cQaS_normal.jpg</t>
  </si>
  <si>
    <t>http://pbs.twimg.com/profile_images/2507899341/sijvly2utq7fd5urmwwz_normal.jpeg</t>
  </si>
  <si>
    <t>http://pbs.twimg.com/profile_images/1015149106174578688/A7-VI-no_normal.jpg</t>
  </si>
  <si>
    <t>http://pbs.twimg.com/profile_images/921364468906512384/PzcWGh9t_normal.jpg</t>
  </si>
  <si>
    <t>http://pbs.twimg.com/profile_images/932163703281274880/nIZ9kLCW_normal.jpg</t>
  </si>
  <si>
    <t>http://pbs.twimg.com/profile_images/1078360123763056646/fMkR34_m_normal.jpg</t>
  </si>
  <si>
    <t>http://pbs.twimg.com/profile_images/1139931124740820992/SZVIPGMx_normal.jpg</t>
  </si>
  <si>
    <t>http://pbs.twimg.com/profile_images/938278593725173760/rGSH15w6_normal.jpg</t>
  </si>
  <si>
    <t>http://pbs.twimg.com/profile_images/433261513806057472/BhaRJ06__normal.jpeg</t>
  </si>
  <si>
    <t>http://pbs.twimg.com/profile_images/1106207902727991296/Jp_9tjJa_normal.jpg</t>
  </si>
  <si>
    <t>http://pbs.twimg.com/profile_images/1099334409595973633/-yzorj8e_normal.png</t>
  </si>
  <si>
    <t>http://pbs.twimg.com/profile_images/1142205678649430016/AOSECS9-_normal.jpg</t>
  </si>
  <si>
    <t>http://pbs.twimg.com/profile_images/378800000163331077/5e80fe3b0608fabf8e488f17c71f8a8e_normal.jpeg</t>
  </si>
  <si>
    <t>http://pbs.twimg.com/profile_images/1784136750/bellonietabeta_normal.jpg</t>
  </si>
  <si>
    <t>http://pbs.twimg.com/profile_images/997702219662159874/FgjZ31jF_normal.jpg</t>
  </si>
  <si>
    <t>http://pbs.twimg.com/profile_images/1028901199397830657/PY5q8KXH_normal.jpg</t>
  </si>
  <si>
    <t>http://pbs.twimg.com/profile_images/771160390075985920/WwU3P1ws_normal.jpg</t>
  </si>
  <si>
    <t>http://pbs.twimg.com/profile_images/1124512230890921984/Rdf57nUg_normal.jpg</t>
  </si>
  <si>
    <t>http://pbs.twimg.com/profile_images/1116291299441647621/mNcBfKRG_normal.jpg</t>
  </si>
  <si>
    <t>http://pbs.twimg.com/profile_images/2701083712/cf1c2577e68b3e861180343f44a73bf7_normal.jpeg</t>
  </si>
  <si>
    <t>http://pbs.twimg.com/profile_images/517829401765900288/i81Sy8WJ_normal.jpeg</t>
  </si>
  <si>
    <t>http://pbs.twimg.com/profile_images/473291950854926336/RwUc1bj-_normal.jpeg</t>
  </si>
  <si>
    <t>http://pbs.twimg.com/profile_images/686602613383548928/dH4lHkaL_normal.jpg</t>
  </si>
  <si>
    <t>http://pbs.twimg.com/profile_images/872101385197596672/kcm0cOUU_normal.jpg</t>
  </si>
  <si>
    <t>http://pbs.twimg.com/profile_images/715020141130608641/90AKmDyZ_normal.jpg</t>
  </si>
  <si>
    <t>http://pbs.twimg.com/profile_images/1300858830/6550633_normal.jpg</t>
  </si>
  <si>
    <t>http://pbs.twimg.com/profile_images/601642635145555968/7RxClnUq_normal.jpg</t>
  </si>
  <si>
    <t>http://pbs.twimg.com/profile_images/1099783171657224192/-4CU-dKh_normal.jpg</t>
  </si>
  <si>
    <t>http://abs.twimg.com/sticky/default_profile_images/default_profile_normal.png</t>
  </si>
  <si>
    <t>http://pbs.twimg.com/profile_images/1157709217425346562/ifokS1y4_normal.jpg</t>
  </si>
  <si>
    <t>http://pbs.twimg.com/profile_images/755467766455422976/UxuaeJwq_normal.jpg</t>
  </si>
  <si>
    <t>http://pbs.twimg.com/profile_images/950761181383483392/4PDBbyUY_normal.jpg</t>
  </si>
  <si>
    <t>http://pbs.twimg.com/profile_images/1136582530633785344/KjyuP3ZB_normal.jpg</t>
  </si>
  <si>
    <t>http://pbs.twimg.com/profile_images/1095079563024101377/Ap8hO5wk_normal.jpg</t>
  </si>
  <si>
    <t>http://pbs.twimg.com/profile_images/1078110768162197504/0OCk-FPo_normal.jpg</t>
  </si>
  <si>
    <t>http://pbs.twimg.com/profile_images/1027192930421825536/eUQ1ELiE_normal.jpg</t>
  </si>
  <si>
    <t>http://pbs.twimg.com/profile_images/1142800114756411392/tV1FJIYG_normal.jpg</t>
  </si>
  <si>
    <t>http://pbs.twimg.com/profile_images/1145021992669573122/dI21CEQE_normal.jpg</t>
  </si>
  <si>
    <t>http://pbs.twimg.com/profile_images/1139513228982214656/_awSmEy3_normal.jpg</t>
  </si>
  <si>
    <t>http://pbs.twimg.com/profile_images/1135260833020166144/4bAKX60__normal.png</t>
  </si>
  <si>
    <t>http://pbs.twimg.com/profile_images/773209996918161408/yTxLIRcL_normal.jpg</t>
  </si>
  <si>
    <t>http://pbs.twimg.com/profile_images/1124405912481832960/2dEmsfNe_normal.jpg</t>
  </si>
  <si>
    <t>http://pbs.twimg.com/profile_images/937325236197892097/tRNYX52u_normal.jpg</t>
  </si>
  <si>
    <t>http://pbs.twimg.com/profile_images/1096656539744489472/uei_DpGH_normal.jpg</t>
  </si>
  <si>
    <t>http://pbs.twimg.com/profile_images/1063023959040348164/ljWgIkkq_normal.jpg</t>
  </si>
  <si>
    <t>http://pbs.twimg.com/profile_images/844055625621360641/OjBQsJAr_normal.jpg</t>
  </si>
  <si>
    <t>http://pbs.twimg.com/profile_images/891957314000834560/U_vKs7Gh_normal.jpg</t>
  </si>
  <si>
    <t>http://pbs.twimg.com/profile_images/1076431379238289415/q9eUQPLe_normal.jpg</t>
  </si>
  <si>
    <t>http://pbs.twimg.com/profile_images/1060901859571965952/20AoFYXL_normal.jpg</t>
  </si>
  <si>
    <t>http://pbs.twimg.com/profile_images/1160660513824497665/cKfI6uUF_normal.jpg</t>
  </si>
  <si>
    <t>http://pbs.twimg.com/profile_images/1087870367153225728/2EwW9F1a_normal.jpg</t>
  </si>
  <si>
    <t>http://pbs.twimg.com/profile_images/1149478139585712129/It01CfaG_normal.jpg</t>
  </si>
  <si>
    <t>http://pbs.twimg.com/profile_images/1066428839994318848/XczuX-sh_normal.jpg</t>
  </si>
  <si>
    <t>http://pbs.twimg.com/profile_images/1151066182478254080/vZPOYbVN_normal.jpg</t>
  </si>
  <si>
    <t>http://pbs.twimg.com/profile_images/1156067457305419776/kf6m_grW_normal.jpg</t>
  </si>
  <si>
    <t>http://pbs.twimg.com/profile_images/1145091034751389697/CatzyUgT_normal.png</t>
  </si>
  <si>
    <t>http://pbs.twimg.com/profile_images/1150426679723999232/F3njqsyD_normal.jpg</t>
  </si>
  <si>
    <t>http://pbs.twimg.com/profile_images/1126904597560332288/UbnnPyJn_normal.png</t>
  </si>
  <si>
    <t>http://pbs.twimg.com/profile_images/795307592339877888/Sy_8QCq4_normal.jpg</t>
  </si>
  <si>
    <t>http://pbs.twimg.com/profile_images/181988297/logo4inches_normal.jpg</t>
  </si>
  <si>
    <t>http://pbs.twimg.com/profile_images/841835976737542144/wJD97OZG_normal.jpg</t>
  </si>
  <si>
    <t>http://pbs.twimg.com/profile_images/1149114712925396993/mEiRiLO3_normal.jpg</t>
  </si>
  <si>
    <t>http://pbs.twimg.com/profile_images/1154192279114059776/VYMYNOpg_normal.jpg</t>
  </si>
  <si>
    <t>http://pbs.twimg.com/profile_images/1082364553231360000/bcyGZw7U_normal.jpg</t>
  </si>
  <si>
    <t>http://pbs.twimg.com/profile_images/1445324387/krug_normal.jpg</t>
  </si>
  <si>
    <t>http://pbs.twimg.com/profile_images/1137175436125884418/_305eUT6_normal.jpg</t>
  </si>
  <si>
    <t>http://pbs.twimg.com/profile_images/1139853745397702656/Ij11bOMJ_normal.jpg</t>
  </si>
  <si>
    <t>http://pbs.twimg.com/profile_images/637474642966372352/YaAA3sa5_normal.jpg</t>
  </si>
  <si>
    <t>http://pbs.twimg.com/profile_images/1243928426/hanky_normal.jpg</t>
  </si>
  <si>
    <t>http://pbs.twimg.com/profile_images/790417069636366336/5At817fw_normal.jpg</t>
  </si>
  <si>
    <t>https://twitter.com/#!/richardfdillon/status/1135366302757994498</t>
  </si>
  <si>
    <t>https://twitter.com/#!/sherryfordf/status/1135950187497701376</t>
  </si>
  <si>
    <t>https://twitter.com/#!/dianearleth/status/1136102036741808129</t>
  </si>
  <si>
    <t>https://twitter.com/#!/jacano56/status/1138395693423443968</t>
  </si>
  <si>
    <t>https://twitter.com/#!/juanfra1640/status/1138413444946911233</t>
  </si>
  <si>
    <t>https://twitter.com/#!/docsuke/status/1138434193552052224</t>
  </si>
  <si>
    <t>https://twitter.com/#!/peachiwasaki/status/1136208266088685568</t>
  </si>
  <si>
    <t>https://twitter.com/#!/peachiwasaki/status/1138566332973109248</t>
  </si>
  <si>
    <t>https://twitter.com/#!/freq_bg/status/1138633772323049472</t>
  </si>
  <si>
    <t>https://twitter.com/#!/julianassanges1/status/1138647436497281024</t>
  </si>
  <si>
    <t>https://twitter.com/#!/kexxxxxxu/status/1138731123301687296</t>
  </si>
  <si>
    <t>https://twitter.com/#!/dadadadadaifuku/status/1138811854623346690</t>
  </si>
  <si>
    <t>https://twitter.com/#!/winglesia/status/1139304894718980097</t>
  </si>
  <si>
    <t>https://twitter.com/#!/crackerstx/status/1139355333439238144</t>
  </si>
  <si>
    <t>https://twitter.com/#!/tripplindytripp/status/1139471183349288960</t>
  </si>
  <si>
    <t>https://twitter.com/#!/petsoundshigo/status/1139483297443004416</t>
  </si>
  <si>
    <t>https://twitter.com/#!/bracimadetd/status/1139492123248603136</t>
  </si>
  <si>
    <t>https://twitter.com/#!/jaumcrlhs/status/1139538431783178241</t>
  </si>
  <si>
    <t>https://twitter.com/#!/kolbemario/status/1139639800409931777</t>
  </si>
  <si>
    <t>https://twitter.com/#!/qtjgtpgjtp/status/1138406159096803328</t>
  </si>
  <si>
    <t>https://twitter.com/#!/hive_kokura/status/1138625327192657921</t>
  </si>
  <si>
    <t>https://twitter.com/#!/hive_kokura/status/1136107075644248066</t>
  </si>
  <si>
    <t>https://twitter.com/#!/hive_kokura/status/1139873067788726272</t>
  </si>
  <si>
    <t>https://twitter.com/#!/kensingtonpuppy/status/1141007591843225602</t>
  </si>
  <si>
    <t>https://twitter.com/#!/40ksk/status/1141262070433775616</t>
  </si>
  <si>
    <t>https://twitter.com/#!/ykkgroundzero/status/1141262810908786689</t>
  </si>
  <si>
    <t>https://twitter.com/#!/tbackhighschool/status/1141263058448183296</t>
  </si>
  <si>
    <t>https://twitter.com/#!/tok288hate/status/1141303484232241154</t>
  </si>
  <si>
    <t>https://twitter.com/#!/ryozypowell/status/1141308216573173761</t>
  </si>
  <si>
    <t>https://twitter.com/#!/thuddless/status/1141329340912635904</t>
  </si>
  <si>
    <t>https://twitter.com/#!/jesssicasings/status/1141586877570437121</t>
  </si>
  <si>
    <t>https://twitter.com/#!/2014_kath/status/1141687664363675648</t>
  </si>
  <si>
    <t>https://twitter.com/#!/66helen_moss/status/1141709718307713024</t>
  </si>
  <si>
    <t>https://twitter.com/#!/kelpie1412/status/1141711481580457986</t>
  </si>
  <si>
    <t>https://twitter.com/#!/lisa123anderson/status/1141716237333991426</t>
  </si>
  <si>
    <t>https://twitter.com/#!/herbivore79/status/1141747932607275008</t>
  </si>
  <si>
    <t>https://twitter.com/#!/njb2904/status/1141749884724436992</t>
  </si>
  <si>
    <t>https://twitter.com/#!/malchris1954/status/1141759114432929792</t>
  </si>
  <si>
    <t>https://twitter.com/#!/clairebilling/status/1141810659178496005</t>
  </si>
  <si>
    <t>https://twitter.com/#!/adele_wright/status/1141840177834418176</t>
  </si>
  <si>
    <t>https://twitter.com/#!/cheryl_martin1/status/1141885347590234112</t>
  </si>
  <si>
    <t>https://twitter.com/#!/dorismalula/status/1141892635076042753</t>
  </si>
  <si>
    <t>https://twitter.com/#!/universe_ulaw/status/1141906787580334080</t>
  </si>
  <si>
    <t>https://twitter.com/#!/samylovesbags/status/1141950155392004096</t>
  </si>
  <si>
    <t>https://twitter.com/#!/rubyboots1/status/1141994590192504833</t>
  </si>
  <si>
    <t>https://twitter.com/#!/mynardann/status/1142049769919045632</t>
  </si>
  <si>
    <t>https://twitter.com/#!/west1809/status/1142102052505640960</t>
  </si>
  <si>
    <t>https://twitter.com/#!/christhomas290/status/1142102517024788480</t>
  </si>
  <si>
    <t>https://twitter.com/#!/babshabbi/status/1142123291827671040</t>
  </si>
  <si>
    <t>https://twitter.com/#!/lvhjs/status/1142228985335517184</t>
  </si>
  <si>
    <t>https://twitter.com/#!/myvantaehyung/status/1142197079869145088</t>
  </si>
  <si>
    <t>https://twitter.com/#!/trxviachan/status/1142237698951770112</t>
  </si>
  <si>
    <t>https://twitter.com/#!/dt_loughborough/status/1141687198179364864</t>
  </si>
  <si>
    <t>https://twitter.com/#!/kingstonlurcher/status/1142729721802907648</t>
  </si>
  <si>
    <t>https://twitter.com/#!/xeitoirauxa/status/1143143709313294337</t>
  </si>
  <si>
    <t>https://twitter.com/#!/lvl25magikarp/status/1143218606819463169</t>
  </si>
  <si>
    <t>https://twitter.com/#!/propagandapand8/status/1143577093139124224</t>
  </si>
  <si>
    <t>https://twitter.com/#!/gordonfetcher/status/1138623214521868289</t>
  </si>
  <si>
    <t>https://twitter.com/#!/dogwater9/status/1144012911628546048</t>
  </si>
  <si>
    <t>https://twitter.com/#!/amrith/status/1144085579270721538</t>
  </si>
  <si>
    <t>https://twitter.com/#!/thornhalo/status/1144288967258509313</t>
  </si>
  <si>
    <t>https://twitter.com/#!/murrekifoxfloof/status/1144338344144453632</t>
  </si>
  <si>
    <t>https://twitter.com/#!/makaticub/status/1144340206314803201</t>
  </si>
  <si>
    <t>https://twitter.com/#!/jamk989/status/1144428141181620224</t>
  </si>
  <si>
    <t>https://twitter.com/#!/gilsonolmedo/status/1145336870555082752</t>
  </si>
  <si>
    <t>https://twitter.com/#!/morio47/status/1145648339506958336</t>
  </si>
  <si>
    <t>https://twitter.com/#!/ill_krsmy/status/1145649927663472642</t>
  </si>
  <si>
    <t>https://twitter.com/#!/ill_krsmy/status/1145649945808031750</t>
  </si>
  <si>
    <t>https://twitter.com/#!/shinichi_oomine/status/1145681097855864833</t>
  </si>
  <si>
    <t>https://twitter.com/#!/takahiro_drs/status/1145682664625565696</t>
  </si>
  <si>
    <t>https://twitter.com/#!/bellonietabeta/status/1145704323382312968</t>
  </si>
  <si>
    <t>https://twitter.com/#!/illdat/status/1146046213055139840</t>
  </si>
  <si>
    <t>https://twitter.com/#!/s56_shimonoseki/status/1146048739007533056</t>
  </si>
  <si>
    <t>https://twitter.com/#!/allen_walker_c/status/1146136896994779142</t>
  </si>
  <si>
    <t>https://twitter.com/#!/atsushi_511/status/1146340288278876160</t>
  </si>
  <si>
    <t>https://twitter.com/#!/toilet_ba/status/1146377145658142720</t>
  </si>
  <si>
    <t>https://twitter.com/#!/erolin0906/status/1141307110858190849</t>
  </si>
  <si>
    <t>https://twitter.com/#!/erolin0906/status/1146373612380676097</t>
  </si>
  <si>
    <t>https://twitter.com/#!/erolin0906/status/1146400677662380032</t>
  </si>
  <si>
    <t>https://twitter.com/#!/tomo_kinoco/status/1146404936151781376</t>
  </si>
  <si>
    <t>https://twitter.com/#!/mystethoforpets/status/1146464083316740097</t>
  </si>
  <si>
    <t>https://twitter.com/#!/tiltmaxx/status/1141673486215086080</t>
  </si>
  <si>
    <t>https://twitter.com/#!/tiltmaxx/status/1146586096735641601</t>
  </si>
  <si>
    <t>https://twitter.com/#!/frontofunion/status/1146612676644130816</t>
  </si>
  <si>
    <t>https://twitter.com/#!/namidbx/status/1146614914913468416</t>
  </si>
  <si>
    <t>https://twitter.com/#!/tpxasfuck/status/1146615319890239488</t>
  </si>
  <si>
    <t>https://twitter.com/#!/kyoto_bukotsu/status/1146326869215600640</t>
  </si>
  <si>
    <t>https://twitter.com/#!/chibaa2c/status/1146615667891691520</t>
  </si>
  <si>
    <t>https://twitter.com/#!/maxxrooney/status/1146664146840117249</t>
  </si>
  <si>
    <t>https://twitter.com/#!/klaxiondr/status/1141554511846051840</t>
  </si>
  <si>
    <t>https://twitter.com/#!/klaxiondr/status/1146034839168045056</t>
  </si>
  <si>
    <t>https://twitter.com/#!/buildrum/status/1146664900741046273</t>
  </si>
  <si>
    <t>https://twitter.com/#!/shortofsaying/status/1146818164216365056</t>
  </si>
  <si>
    <t>https://twitter.com/#!/brazilsh/status/1147073708516892672</t>
  </si>
  <si>
    <t>https://twitter.com/#!/caseudidntnoso/status/1147149097289310214</t>
  </si>
  <si>
    <t>https://twitter.com/#!/aquelaisaali/status/1147920361952043008</t>
  </si>
  <si>
    <t>https://twitter.com/#!/fenwickcho/status/1148232317590282241</t>
  </si>
  <si>
    <t>https://twitter.com/#!/paperhearts79/status/1148246563661070336</t>
  </si>
  <si>
    <t>https://twitter.com/#!/jamies_life/status/1148283293726625793</t>
  </si>
  <si>
    <t>https://twitter.com/#!/janiedeveny/status/1148325802137870338</t>
  </si>
  <si>
    <t>https://twitter.com/#!/mrpettpett/status/1148353504156798982</t>
  </si>
  <si>
    <t>https://twitter.com/#!/lessaestrela/status/1148378134485622785</t>
  </si>
  <si>
    <t>https://twitter.com/#!/doggosborkbork/status/1149351393041555456</t>
  </si>
  <si>
    <t>https://twitter.com/#!/preservedemoney/status/1149611051664601088</t>
  </si>
  <si>
    <t>https://twitter.com/#!/authoroux/status/1149819908340846592</t>
  </si>
  <si>
    <t>https://twitter.com/#!/mrszimmerbun/status/1150542258908913664</t>
  </si>
  <si>
    <t>https://twitter.com/#!/iulluby/status/1150692535997628416</t>
  </si>
  <si>
    <t>https://twitter.com/#!/leafleteer666/status/1151747352312475648</t>
  </si>
  <si>
    <t>https://twitter.com/#!/yuuki_ookami/status/1145654366033989632</t>
  </si>
  <si>
    <t>https://twitter.com/#!/yuuki_ookami/status/1151792870577147904</t>
  </si>
  <si>
    <t>https://twitter.com/#!/iddamashi_kgsm/status/1151795842065391616</t>
  </si>
  <si>
    <t>https://twitter.com/#!/mojonogyakusyuu/status/1151798918281195521</t>
  </si>
  <si>
    <t>https://twitter.com/#!/forrover/status/1151843301651374080</t>
  </si>
  <si>
    <t>https://twitter.com/#!/forrover/status/1135905464296849410</t>
  </si>
  <si>
    <t>https://twitter.com/#!/cheryl_lemme/status/1151861670702133248</t>
  </si>
  <si>
    <t>https://twitter.com/#!/wendaidaballiz/status/1148240845172281344</t>
  </si>
  <si>
    <t>https://twitter.com/#!/wendaidaballiz/status/1151864896956653575</t>
  </si>
  <si>
    <t>https://twitter.com/#!/hfl32004/status/1151875163048292353</t>
  </si>
  <si>
    <t>https://twitter.com/#!/whatevernever14/status/1151924396866453504</t>
  </si>
  <si>
    <t>https://twitter.com/#!/xxladyscreamxx/status/1151930625152167937</t>
  </si>
  <si>
    <t>https://twitter.com/#!/barneylab1/status/1151939451184197632</t>
  </si>
  <si>
    <t>https://twitter.com/#!/nxixtx/status/1145647523186348032</t>
  </si>
  <si>
    <t>https://twitter.com/#!/nxixtx/status/1145691989435748353</t>
  </si>
  <si>
    <t>https://twitter.com/#!/nxixtx/status/1145789685983141888</t>
  </si>
  <si>
    <t>https://twitter.com/#!/nxixtx/status/1146236137301659648</t>
  </si>
  <si>
    <t>https://twitter.com/#!/nxixtx/status/1147707067353821184</t>
  </si>
  <si>
    <t>https://twitter.com/#!/nxixtx/status/1151730911764832256</t>
  </si>
  <si>
    <t>https://twitter.com/#!/whisky_time/status/1147727371149033472</t>
  </si>
  <si>
    <t>https://twitter.com/#!/kiyo_kxcxhxc/status/1151731686289182720</t>
  </si>
  <si>
    <t>https://twitter.com/#!/kiyo_kxcxhxc/status/1152015740989403136</t>
  </si>
  <si>
    <t>https://twitter.com/#!/oppaida85712554/status/1152020815484837888</t>
  </si>
  <si>
    <t>https://twitter.com/#!/badger4657/status/1152035988383780865</t>
  </si>
  <si>
    <t>https://twitter.com/#!/moraless_gxdxtx/status/1145841712100544512</t>
  </si>
  <si>
    <t>https://twitter.com/#!/brionicsjp/status/1145645030226268162</t>
  </si>
  <si>
    <t>https://twitter.com/#!/brionicsjp/status/1145892641495633920</t>
  </si>
  <si>
    <t>https://twitter.com/#!/brionicsjp/status/1151730993251811328</t>
  </si>
  <si>
    <t>https://twitter.com/#!/alaskabambaataa/status/1145661272882438144</t>
  </si>
  <si>
    <t>https://twitter.com/#!/whisky_time/status/1152013452296146944</t>
  </si>
  <si>
    <t>https://twitter.com/#!/alaskabambaataa/status/1152041993175851008</t>
  </si>
  <si>
    <t>https://twitter.com/#!/alaskabambaataa/status/1151748339995512832</t>
  </si>
  <si>
    <t>https://twitter.com/#!/lowcarb/status/1151796574986612736</t>
  </si>
  <si>
    <t>https://twitter.com/#!/lowcarb/status/1152010461090471937</t>
  </si>
  <si>
    <t>https://twitter.com/#!/lowcarb/status/1152068361322237952</t>
  </si>
  <si>
    <t>https://twitter.com/#!/shmoopylicious/status/1148250634015014912</t>
  </si>
  <si>
    <t>https://twitter.com/#!/shmoopylicious/status/1152086485786435584</t>
  </si>
  <si>
    <t>https://twitter.com/#!/waltcat1/status/1152109483021217792</t>
  </si>
  <si>
    <t>https://twitter.com/#!/sandra42029412/status/1152117612635140096</t>
  </si>
  <si>
    <t>https://twitter.com/#!/moraless_gxdxtx/status/1151727958312144897</t>
  </si>
  <si>
    <t>https://twitter.com/#!/myumyu_qtmilk/status/1152159537643700224</t>
  </si>
  <si>
    <t>https://twitter.com/#!/dumptruckduke/status/1151810484087218176</t>
  </si>
  <si>
    <t>https://twitter.com/#!/ashtoniii1/status/1152268704320774146</t>
  </si>
  <si>
    <t>https://twitter.com/#!/vaetilda/status/1152578069347090438</t>
  </si>
  <si>
    <t>https://twitter.com/#!/bevng1971/status/1153208446361059329</t>
  </si>
  <si>
    <t>https://twitter.com/#!/ilclandestinotw/status/1153319846513401856</t>
  </si>
  <si>
    <t>https://twitter.com/#!/pd2ot/status/1153377500426395649</t>
  </si>
  <si>
    <t>https://twitter.com/#!/agnibankai/status/1154047842433953793</t>
  </si>
  <si>
    <t>https://twitter.com/#!/darthdevi/status/1154064617032732674</t>
  </si>
  <si>
    <t>https://twitter.com/#!/cutedogsww/status/1154122415586369537</t>
  </si>
  <si>
    <t>https://twitter.com/#!/shayoneespeaks/status/1154045787199832064</t>
  </si>
  <si>
    <t>https://twitter.com/#!/_bipolarstar/status/1154170077710651392</t>
  </si>
  <si>
    <t>https://twitter.com/#!/caringhumans/status/1154722704089632768</t>
  </si>
  <si>
    <t>https://twitter.com/#!/muhteremustad/status/1154743388853493760</t>
  </si>
  <si>
    <t>https://twitter.com/#!/bgbarkery/status/1154852406116548608</t>
  </si>
  <si>
    <t>https://twitter.com/#!/vitahli/status/1154997463222145024</t>
  </si>
  <si>
    <t>https://twitter.com/#!/noeneedsvelez/status/1155017381284057088</t>
  </si>
  <si>
    <t>https://twitter.com/#!/manar20makadi/status/1155448116524531712</t>
  </si>
  <si>
    <t>https://twitter.com/#!/meddy52/status/1156623339445768198</t>
  </si>
  <si>
    <t>https://twitter.com/#!/tobiassir/status/1156536534205681664</t>
  </si>
  <si>
    <t>https://twitter.com/#!/arc_shepherd/status/1156680607969271808</t>
  </si>
  <si>
    <t>https://twitter.com/#!/sketchbeetleart/status/1156712030671233024</t>
  </si>
  <si>
    <t>https://twitter.com/#!/sketchbeetleart/status/1156714625137664000</t>
  </si>
  <si>
    <t>https://twitter.com/#!/liz_stivers/status/1157546913140498432</t>
  </si>
  <si>
    <t>https://twitter.com/#!/dogtordraks/status/1157591815773675520</t>
  </si>
  <si>
    <t>https://twitter.com/#!/anitazereshki/status/1157545555465080832</t>
  </si>
  <si>
    <t>https://twitter.com/#!/lyra725/status/1157673500217368578</t>
  </si>
  <si>
    <t>https://twitter.com/#!/lakarius/status/1158822063601258498</t>
  </si>
  <si>
    <t>https://twitter.com/#!/karolmdpofc1/status/1159477739570847744</t>
  </si>
  <si>
    <t>https://twitter.com/#!/jett_the_aussie/status/1159557044292268034</t>
  </si>
  <si>
    <t>https://twitter.com/#!/mya_nicoleeee/status/1160049938140712960</t>
  </si>
  <si>
    <t>https://twitter.com/#!/imannieb/status/1160226092478693377</t>
  </si>
  <si>
    <t>https://twitter.com/#!/cponperformance/status/1160234679615647745</t>
  </si>
  <si>
    <t>https://twitter.com/#!/yamasaki_brown/status/1141260036141830145</t>
  </si>
  <si>
    <t>https://twitter.com/#!/masa99chaos/status/1141302590228971520</t>
  </si>
  <si>
    <t>https://twitter.com/#!/norino0720/status/1141301204653228032</t>
  </si>
  <si>
    <t>https://twitter.com/#!/norino0720/status/1160340247323918336</t>
  </si>
  <si>
    <t>https://twitter.com/#!/theaterquep/status/1160355062297714688</t>
  </si>
  <si>
    <t>https://twitter.com/#!/masa99chaos/status/1160337825289478144</t>
  </si>
  <si>
    <t>https://twitter.com/#!/crackthemarian/status/1160367599332413441</t>
  </si>
  <si>
    <t>https://twitter.com/#!/thknwco/status/1160969948807569408</t>
  </si>
  <si>
    <t>1135366302757994498</t>
  </si>
  <si>
    <t>1135950187497701376</t>
  </si>
  <si>
    <t>1136102036741808129</t>
  </si>
  <si>
    <t>1138395693423443968</t>
  </si>
  <si>
    <t>1138413444946911233</t>
  </si>
  <si>
    <t>1138434193552052224</t>
  </si>
  <si>
    <t>1136208266088685568</t>
  </si>
  <si>
    <t>1138566332973109248</t>
  </si>
  <si>
    <t>1138633772323049472</t>
  </si>
  <si>
    <t>1138647436497281024</t>
  </si>
  <si>
    <t>1138731123301687296</t>
  </si>
  <si>
    <t>1138811854623346690</t>
  </si>
  <si>
    <t>1139304894718980097</t>
  </si>
  <si>
    <t>1139355333439238144</t>
  </si>
  <si>
    <t>1139471183349288960</t>
  </si>
  <si>
    <t>1139483297443004416</t>
  </si>
  <si>
    <t>1139492123248603136</t>
  </si>
  <si>
    <t>1139538431783178241</t>
  </si>
  <si>
    <t>1139639800409931777</t>
  </si>
  <si>
    <t>1138406159096803328</t>
  </si>
  <si>
    <t>1138625327192657921</t>
  </si>
  <si>
    <t>1136107075644248066</t>
  </si>
  <si>
    <t>1139873067788726272</t>
  </si>
  <si>
    <t>1141007591843225602</t>
  </si>
  <si>
    <t>1141262070433775616</t>
  </si>
  <si>
    <t>1141262810908786689</t>
  </si>
  <si>
    <t>1141263058448183296</t>
  </si>
  <si>
    <t>1141303484232241154</t>
  </si>
  <si>
    <t>1141308216573173761</t>
  </si>
  <si>
    <t>1141329340912635904</t>
  </si>
  <si>
    <t>1141586877570437121</t>
  </si>
  <si>
    <t>1141687664363675648</t>
  </si>
  <si>
    <t>1141709718307713024</t>
  </si>
  <si>
    <t>1141711481580457986</t>
  </si>
  <si>
    <t>1141716237333991426</t>
  </si>
  <si>
    <t>1141747932607275008</t>
  </si>
  <si>
    <t>1141749884724436992</t>
  </si>
  <si>
    <t>1141759114432929792</t>
  </si>
  <si>
    <t>1141810659178496005</t>
  </si>
  <si>
    <t>1141840177834418176</t>
  </si>
  <si>
    <t>1141885347590234112</t>
  </si>
  <si>
    <t>1141892635076042753</t>
  </si>
  <si>
    <t>1141906787580334080</t>
  </si>
  <si>
    <t>1141950155392004096</t>
  </si>
  <si>
    <t>1141994590192504833</t>
  </si>
  <si>
    <t>1142049769919045632</t>
  </si>
  <si>
    <t>1142102052505640960</t>
  </si>
  <si>
    <t>1142102517024788480</t>
  </si>
  <si>
    <t>1142123291827671040</t>
  </si>
  <si>
    <t>1142228985335517184</t>
  </si>
  <si>
    <t>1142197079869145088</t>
  </si>
  <si>
    <t>1142237698951770112</t>
  </si>
  <si>
    <t>1141687198179364864</t>
  </si>
  <si>
    <t>1142729721802907648</t>
  </si>
  <si>
    <t>1143143709313294337</t>
  </si>
  <si>
    <t>1143218606819463169</t>
  </si>
  <si>
    <t>1143577093139124224</t>
  </si>
  <si>
    <t>1138623214521868289</t>
  </si>
  <si>
    <t>1144012911628546048</t>
  </si>
  <si>
    <t>1144085579270721538</t>
  </si>
  <si>
    <t>1144288967258509313</t>
  </si>
  <si>
    <t>1144338344144453632</t>
  </si>
  <si>
    <t>1144340206314803201</t>
  </si>
  <si>
    <t>1144428141181620224</t>
  </si>
  <si>
    <t>1145336870555082752</t>
  </si>
  <si>
    <t>1145648339506958336</t>
  </si>
  <si>
    <t>1145649927663472642</t>
  </si>
  <si>
    <t>1145649945808031750</t>
  </si>
  <si>
    <t>1145681097855864833</t>
  </si>
  <si>
    <t>1145682664625565696</t>
  </si>
  <si>
    <t>1145704323382312968</t>
  </si>
  <si>
    <t>1146046213055139840</t>
  </si>
  <si>
    <t>1146048739007533056</t>
  </si>
  <si>
    <t>1146136896994779142</t>
  </si>
  <si>
    <t>1146340288278876160</t>
  </si>
  <si>
    <t>1146377145658142720</t>
  </si>
  <si>
    <t>1141307110858190849</t>
  </si>
  <si>
    <t>1146373612380676097</t>
  </si>
  <si>
    <t>1146400677662380032</t>
  </si>
  <si>
    <t>1146404936151781376</t>
  </si>
  <si>
    <t>1146464083316740097</t>
  </si>
  <si>
    <t>1141673486215086080</t>
  </si>
  <si>
    <t>1146586096735641601</t>
  </si>
  <si>
    <t>1146612676644130816</t>
  </si>
  <si>
    <t>1146614914913468416</t>
  </si>
  <si>
    <t>1146615319890239488</t>
  </si>
  <si>
    <t>1146326869215600640</t>
  </si>
  <si>
    <t>1146615667891691520</t>
  </si>
  <si>
    <t>1146664146840117249</t>
  </si>
  <si>
    <t>1141554511846051840</t>
  </si>
  <si>
    <t>1146034839168045056</t>
  </si>
  <si>
    <t>1146664900741046273</t>
  </si>
  <si>
    <t>1146818164216365056</t>
  </si>
  <si>
    <t>1147073708516892672</t>
  </si>
  <si>
    <t>1147149097289310214</t>
  </si>
  <si>
    <t>1147920361952043008</t>
  </si>
  <si>
    <t>1148232317590282241</t>
  </si>
  <si>
    <t>1148246563661070336</t>
  </si>
  <si>
    <t>1148283293726625793</t>
  </si>
  <si>
    <t>1148325802137870338</t>
  </si>
  <si>
    <t>1148353504156798982</t>
  </si>
  <si>
    <t>1148378134485622785</t>
  </si>
  <si>
    <t>1149351393041555456</t>
  </si>
  <si>
    <t>1149611051664601088</t>
  </si>
  <si>
    <t>1149819908340846592</t>
  </si>
  <si>
    <t>1150542258908913664</t>
  </si>
  <si>
    <t>1150692535997628416</t>
  </si>
  <si>
    <t>1151747352312475648</t>
  </si>
  <si>
    <t>1145654366033989632</t>
  </si>
  <si>
    <t>1151792870577147904</t>
  </si>
  <si>
    <t>1151795842065391616</t>
  </si>
  <si>
    <t>1151798918281195521</t>
  </si>
  <si>
    <t>1151843301651374080</t>
  </si>
  <si>
    <t>1135905464296849410</t>
  </si>
  <si>
    <t>1151861670702133248</t>
  </si>
  <si>
    <t>1148240845172281344</t>
  </si>
  <si>
    <t>1151864896956653575</t>
  </si>
  <si>
    <t>1151875163048292353</t>
  </si>
  <si>
    <t>1151924396866453504</t>
  </si>
  <si>
    <t>1151930625152167937</t>
  </si>
  <si>
    <t>1151939451184197632</t>
  </si>
  <si>
    <t>1145647523186348032</t>
  </si>
  <si>
    <t>1145691989435748353</t>
  </si>
  <si>
    <t>1145789685983141888</t>
  </si>
  <si>
    <t>1146236137301659648</t>
  </si>
  <si>
    <t>1147707067353821184</t>
  </si>
  <si>
    <t>1151730911764832256</t>
  </si>
  <si>
    <t>1147727371149033472</t>
  </si>
  <si>
    <t>1151731686289182720</t>
  </si>
  <si>
    <t>1152015740989403136</t>
  </si>
  <si>
    <t>1152020815484837888</t>
  </si>
  <si>
    <t>1152035988383780865</t>
  </si>
  <si>
    <t>1145841712100544512</t>
  </si>
  <si>
    <t>1145645030226268162</t>
  </si>
  <si>
    <t>1145892641495633920</t>
  </si>
  <si>
    <t>1151730993251811328</t>
  </si>
  <si>
    <t>1145661272882438144</t>
  </si>
  <si>
    <t>1152013452296146944</t>
  </si>
  <si>
    <t>1152041993175851008</t>
  </si>
  <si>
    <t>1151748339995512832</t>
  </si>
  <si>
    <t>1151796574986612736</t>
  </si>
  <si>
    <t>1152010461090471937</t>
  </si>
  <si>
    <t>1152068361322237952</t>
  </si>
  <si>
    <t>1148250634015014912</t>
  </si>
  <si>
    <t>1152086485786435584</t>
  </si>
  <si>
    <t>1152109483021217792</t>
  </si>
  <si>
    <t>1152117612635140096</t>
  </si>
  <si>
    <t>1151727958312144897</t>
  </si>
  <si>
    <t>1152159537643700224</t>
  </si>
  <si>
    <t>1151810484087218176</t>
  </si>
  <si>
    <t>1152268704320774146</t>
  </si>
  <si>
    <t>1152578069347090438</t>
  </si>
  <si>
    <t>1153208446361059329</t>
  </si>
  <si>
    <t>1153319846513401856</t>
  </si>
  <si>
    <t>1153377500426395649</t>
  </si>
  <si>
    <t>1154047842433953793</t>
  </si>
  <si>
    <t>1154064617032732674</t>
  </si>
  <si>
    <t>1154122415586369537</t>
  </si>
  <si>
    <t>1154045787199832064</t>
  </si>
  <si>
    <t>1154170077710651392</t>
  </si>
  <si>
    <t>1154722704089632768</t>
  </si>
  <si>
    <t>1154743388853493760</t>
  </si>
  <si>
    <t>1154852406116548608</t>
  </si>
  <si>
    <t>1154997463222145024</t>
  </si>
  <si>
    <t>1155017381284057088</t>
  </si>
  <si>
    <t>1155448116524531712</t>
  </si>
  <si>
    <t>1156623339445768198</t>
  </si>
  <si>
    <t>1156536534205681664</t>
  </si>
  <si>
    <t>1156680607969271808</t>
  </si>
  <si>
    <t>1156712030671233024</t>
  </si>
  <si>
    <t>1156714625137664000</t>
  </si>
  <si>
    <t>1157546913140498432</t>
  </si>
  <si>
    <t>1157591815773675520</t>
  </si>
  <si>
    <t>1157545555465080832</t>
  </si>
  <si>
    <t>1157673500217368578</t>
  </si>
  <si>
    <t>1158822063601258498</t>
  </si>
  <si>
    <t>1159477739570847744</t>
  </si>
  <si>
    <t>1159557044292268034</t>
  </si>
  <si>
    <t>1160049938140712960</t>
  </si>
  <si>
    <t>1160226092478693377</t>
  </si>
  <si>
    <t>1160234679615647745</t>
  </si>
  <si>
    <t>1141260036141830145</t>
  </si>
  <si>
    <t>1141302590228971520</t>
  </si>
  <si>
    <t>1141301204653228032</t>
  </si>
  <si>
    <t>1160340247323918336</t>
  </si>
  <si>
    <t>1160355062297714688</t>
  </si>
  <si>
    <t>1160337825289478144</t>
  </si>
  <si>
    <t>1160367599332413441</t>
  </si>
  <si>
    <t>1160969948807569408</t>
  </si>
  <si>
    <t>1139301506216280064</t>
  </si>
  <si>
    <t>1139369420407607296</t>
  </si>
  <si>
    <t>1142820276788441091</t>
  </si>
  <si>
    <t>1144085344117116930</t>
  </si>
  <si>
    <t>1150233876268273664</t>
  </si>
  <si>
    <t>1151842476984098816</t>
  </si>
  <si>
    <t>1151918634568159232</t>
  </si>
  <si>
    <t>1153374791010852869</t>
  </si>
  <si>
    <t>1155199517597343745</t>
  </si>
  <si>
    <t>1157544823265480704</t>
  </si>
  <si>
    <t/>
  </si>
  <si>
    <t>896386334394380289</t>
  </si>
  <si>
    <t>352881953</t>
  </si>
  <si>
    <t>816271549</t>
  </si>
  <si>
    <t>223047447</t>
  </si>
  <si>
    <t>20703105</t>
  </si>
  <si>
    <t>626775800</t>
  </si>
  <si>
    <t>155099201</t>
  </si>
  <si>
    <t>317160778</t>
  </si>
  <si>
    <t>1023997301940019200</t>
  </si>
  <si>
    <t>171440035</t>
  </si>
  <si>
    <t>1050240339716521984</t>
  </si>
  <si>
    <t>739710289453555713</t>
  </si>
  <si>
    <t>en</t>
  </si>
  <si>
    <t>es</t>
  </si>
  <si>
    <t>ja</t>
  </si>
  <si>
    <t>pt</t>
  </si>
  <si>
    <t>und</t>
  </si>
  <si>
    <t>it</t>
  </si>
  <si>
    <t>cy</t>
  </si>
  <si>
    <t>ar</t>
  </si>
  <si>
    <t>1136078002691817472</t>
  </si>
  <si>
    <t>1146032956034572288</t>
  </si>
  <si>
    <t>1159542455168929792</t>
  </si>
  <si>
    <t>1159649284268032001</t>
  </si>
  <si>
    <t>Instagram</t>
  </si>
  <si>
    <t>Twitter for Android</t>
  </si>
  <si>
    <t>Twitter for iPhone</t>
  </si>
  <si>
    <t>Twitter for iPad</t>
  </si>
  <si>
    <t>Twitter Web Client</t>
  </si>
  <si>
    <t>Twitter Web App</t>
  </si>
  <si>
    <t>Hootsuite Inc.</t>
  </si>
  <si>
    <t>Tweetbot for iΟS</t>
  </si>
  <si>
    <t>Facebook</t>
  </si>
  <si>
    <t>Echofon</t>
  </si>
  <si>
    <t>Dog Memes Bot</t>
  </si>
  <si>
    <t>IFTTT</t>
  </si>
  <si>
    <t>WordPress.com</t>
  </si>
  <si>
    <t>TweetDeck</t>
  </si>
  <si>
    <t>Retweet</t>
  </si>
  <si>
    <t>144.593741856,-38.433859306 
145.512528832,-38.433859306 
145.512528832,-37.5112737225 
144.593741856,-37.5112737225</t>
  </si>
  <si>
    <t>-122.1649,47.626845 
-121.958642,47.626845 
-121.958642,47.73078 
-122.1649,47.73078</t>
  </si>
  <si>
    <t>-96.977527,32.620678 
-96.54598,32.620678 
-96.54598,33.019039 
-96.977527,33.019039</t>
  </si>
  <si>
    <t>-0.745779800818049,51.4482221321091 
1.76893599950184,51.4482221321091 
1.76893599950184,52.9926789576249 
-0.745779800818049,52.9926789576249</t>
  </si>
  <si>
    <t>-46.826039,-24.008814 
-46.365052,-24.008814 
-46.365052,-23.356792 
-46.826039,-23.356792</t>
  </si>
  <si>
    <t>-94.661292,38.956771 
-94.6078749,38.956771 
-94.6078749,39.015406 
-94.661292,39.015406</t>
  </si>
  <si>
    <t>130.386605,31.293058 
130.724893,31.293058 
130.724893,31.75256 
130.386605,31.75256</t>
  </si>
  <si>
    <t>Australia</t>
  </si>
  <si>
    <t>United States</t>
  </si>
  <si>
    <t>United Kingdom</t>
  </si>
  <si>
    <t>Brazil</t>
  </si>
  <si>
    <t>Japan</t>
  </si>
  <si>
    <t>AU</t>
  </si>
  <si>
    <t>US</t>
  </si>
  <si>
    <t>GB</t>
  </si>
  <si>
    <t>BR</t>
  </si>
  <si>
    <t>JP</t>
  </si>
  <si>
    <t>Melbourne, Victoria</t>
  </si>
  <si>
    <t>Redmond, WA</t>
  </si>
  <si>
    <t>Dallas, TX</t>
  </si>
  <si>
    <t>East, England</t>
  </si>
  <si>
    <t>Sao Paulo, Brazil</t>
  </si>
  <si>
    <t>Prairie Village, KS</t>
  </si>
  <si>
    <t>Kagoshima-shi, Kagoshima</t>
  </si>
  <si>
    <t>01864a8a64df9dc4</t>
  </si>
  <si>
    <t>7291a25672e0d4b1</t>
  </si>
  <si>
    <t>18810aa5b43e76c7</t>
  </si>
  <si>
    <t>3bc1b6cfd27ef7f6</t>
  </si>
  <si>
    <t>68e019afec7d0ba5</t>
  </si>
  <si>
    <t>2ef8ff6c7405a35f</t>
  </si>
  <si>
    <t>77890cc3b730bd37</t>
  </si>
  <si>
    <t>Melbourne</t>
  </si>
  <si>
    <t>Redmond</t>
  </si>
  <si>
    <t>Dallas</t>
  </si>
  <si>
    <t>East</t>
  </si>
  <si>
    <t>Sao Paulo</t>
  </si>
  <si>
    <t>Prairie Village</t>
  </si>
  <si>
    <t>Kagoshima-shi</t>
  </si>
  <si>
    <t>city</t>
  </si>
  <si>
    <t>admin</t>
  </si>
  <si>
    <t>https://api.twitter.com/1.1/geo/id/01864a8a64df9dc4.json</t>
  </si>
  <si>
    <t>https://api.twitter.com/1.1/geo/id/7291a25672e0d4b1.json</t>
  </si>
  <si>
    <t>https://api.twitter.com/1.1/geo/id/18810aa5b43e76c7.json</t>
  </si>
  <si>
    <t>https://api.twitter.com/1.1/geo/id/3bc1b6cfd27ef7f6.json</t>
  </si>
  <si>
    <t>https://api.twitter.com/1.1/geo/id/68e019afec7d0ba5.json</t>
  </si>
  <si>
    <t>https://api.twitter.com/1.1/geo/id/2ef8ff6c7405a35f.json</t>
  </si>
  <si>
    <t>https://api.twitter.com/1.1/geo/id/77890cc3b730bd37.json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</si>
  <si>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</si>
  <si>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</si>
  <si>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</si>
  <si>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</si>
  <si>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</si>
  <si>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</si>
  <si>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</si>
  <si>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</si>
  <si>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</si>
  <si>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</si>
  <si>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</si>
  <si>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</si>
  <si>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</si>
  <si>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</si>
  <si>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</si>
  <si>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</si>
  <si>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</si>
  <si>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</si>
  <si>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</si>
  <si>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</si>
  <si>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</si>
  <si>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</si>
  <si>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WorldlyRacing</t>
  </si>
  <si>
    <t>SherryfordFord</t>
  </si>
  <si>
    <t>Dog Days for Rover</t>
  </si>
  <si>
    <t>Diane_xD83D__xDC3A_</t>
  </si>
  <si>
    <t>JACANO56</t>
  </si>
  <si>
    <t>Juan Fco. Agustín</t>
  </si>
  <si>
    <t>うーたぬきあん</t>
  </si>
  <si>
    <t>DJ BAR HIVE</t>
  </si>
  <si>
    <t>SSD太郎</t>
  </si>
  <si>
    <t>桃岩</t>
  </si>
  <si>
    <t>BG</t>
  </si>
  <si>
    <t>JulianAssange’sCat</t>
  </si>
  <si>
    <t>Gordon Fetcher</t>
  </si>
  <si>
    <t>kexxxxxxu tanaka</t>
  </si>
  <si>
    <t>DAIFUKU</t>
  </si>
  <si>
    <t>V</t>
  </si>
  <si>
    <t>Petty Barbie</t>
  </si>
  <si>
    <t>Tricia Rae Pendergrast</t>
  </si>
  <si>
    <t>MY NAME IS CRACKERS _xD83E__xDD99_</t>
  </si>
  <si>
    <t>_xD83C__xDDFA__xD83C__xDDF8_ The Deplorable Lindy Tripp _xD83C__xDDFA__xD83C__xDDF8_</t>
  </si>
  <si>
    <t>H.I.G.O</t>
  </si>
  <si>
    <t>Felkz #BrasilAcimaDeTudo _xD83E__xDD9A_</t>
  </si>
  <si>
    <t>juaonnnnn</t>
  </si>
  <si>
    <t>Kolbe Payne</t>
  </si>
  <si>
    <t>100T NoahJ456</t>
  </si>
  <si>
    <t>Kensington Campbell</t>
  </si>
  <si>
    <t>SHIMA</t>
  </si>
  <si>
    <t>山﨑史貴ブラウン</t>
  </si>
  <si>
    <t>Yukiko</t>
  </si>
  <si>
    <t>BAR TWOFACEの$HIN¥A</t>
  </si>
  <si>
    <t>✠TOK288 BEYOND HATE✠</t>
  </si>
  <si>
    <t>りょーじー</t>
  </si>
  <si>
    <t>Tara Huddless</t>
  </si>
  <si>
    <t>Jessica Bridgeman</t>
  </si>
  <si>
    <t>Kath</t>
  </si>
  <si>
    <t>DT Loughborough</t>
  </si>
  <si>
    <t>helen moss _xD83C__xDDEC__xD83C__xDDE7_</t>
  </si>
  <si>
    <t>kelpie_xD83C__xDFF4__xDB40__xDC67__xDB40__xDC62__xDB40__xDC73__xDB40__xDC63__xDB40__xDC74__xDB40__xDC7F_</t>
  </si>
  <si>
    <t>Lisa Anderson</t>
  </si>
  <si>
    <t>moto</t>
  </si>
  <si>
    <t>Nicola Bate</t>
  </si>
  <si>
    <t>Christine Taylor.</t>
  </si>
  <si>
    <t>Claire Billing</t>
  </si>
  <si>
    <t>Adele Wright</t>
  </si>
  <si>
    <t>Cheryl Martin</t>
  </si>
  <si>
    <t>Doris_malula</t>
  </si>
  <si>
    <t>universe last a ward</t>
  </si>
  <si>
    <t>Sam Hancox</t>
  </si>
  <si>
    <t>lindsey</t>
  </si>
  <si>
    <t>ann mynard</t>
  </si>
  <si>
    <t>Claire West</t>
  </si>
  <si>
    <t>Chris</t>
  </si>
  <si>
    <t>Barbara Habbishaw</t>
  </si>
  <si>
    <t>G.O pinned ✩</t>
  </si>
  <si>
    <t>Brittany is ᴮᴵˢᴱˣᵁᴬᴸ</t>
  </si>
  <si>
    <t>lia _xD83D__xDDDD_</t>
  </si>
  <si>
    <t>Kingston_xD83D__xDC36_McCready_xD83D__xDC3E_</t>
  </si>
  <si>
    <t>MARISOL</t>
  </si>
  <si>
    <t>✯✯ Marta Niubó ✯✯</t>
  </si>
  <si>
    <t>Magikarp</t>
  </si>
  <si>
    <t>Mixer</t>
  </si>
  <si>
    <t>PropagandaPanda</t>
  </si>
  <si>
    <t>Dog Water</t>
  </si>
  <si>
    <t>Amrith Shanbhag</t>
  </si>
  <si>
    <t>Tyberius Lawver</t>
  </si>
  <si>
    <t>Jenni</t>
  </si>
  <si>
    <t>⭐Murreki ❤ 愛と受け入れ⭐</t>
  </si>
  <si>
    <t>Megaplex Cat</t>
  </si>
  <si>
    <t>Jalishi, Mother of Doggos</t>
  </si>
  <si>
    <t>Gilson Olmedo</t>
  </si>
  <si>
    <t>olie-holiday</t>
  </si>
  <si>
    <t>中島</t>
  </si>
  <si>
    <t>ill</t>
  </si>
  <si>
    <t>Shinichi Offender</t>
  </si>
  <si>
    <t>bellonieta</t>
  </si>
  <si>
    <t>ILL da T @BRICK</t>
  </si>
  <si>
    <t>KLAXION 中山</t>
  </si>
  <si>
    <t>S56</t>
  </si>
  <si>
    <t>Meowllen</t>
  </si>
  <si>
    <t>ヨネイマアツシ</t>
  </si>
  <si>
    <t>武骨夜</t>
  </si>
  <si>
    <t>トイレ ぬ</t>
  </si>
  <si>
    <t>エロリン</t>
  </si>
  <si>
    <t>tOmOco</t>
  </si>
  <si>
    <t>MyStetho for Pets</t>
  </si>
  <si>
    <t>TEDZAN</t>
  </si>
  <si>
    <t>FRONT OF UNION</t>
  </si>
  <si>
    <t>ちゃんなみ(ΦωΦ)</t>
  </si>
  <si>
    <t>TPX</t>
  </si>
  <si>
    <t>千葉 敦司</t>
  </si>
  <si>
    <t>るーにー＆mizutamaxx</t>
  </si>
  <si>
    <t>OKUMURA@BUILD</t>
  </si>
  <si>
    <t>Melita Romero</t>
  </si>
  <si>
    <t>DavidShBrazil</t>
  </si>
  <si>
    <t>Chris Reynoso</t>
  </si>
  <si>
    <t>i s a d a o r a</t>
  </si>
  <si>
    <t>Fenwick</t>
  </si>
  <si>
    <t>_xD83D__xDC3E_Maggie_xD83D__xDC3E_</t>
  </si>
  <si>
    <t>Geetanjali Singh</t>
  </si>
  <si>
    <t>_xD835__xDD27__xD835__xDD1E__xD835__xDD2A__xD835__xDD26__xD835__xDD22_ ( _xD835__xDD27__xD835__xDD27_ )</t>
  </si>
  <si>
    <t>Janie Deveny</t>
  </si>
  <si>
    <t>Petter Arana</t>
  </si>
  <si>
    <t>Estrela Lessa</t>
  </si>
  <si>
    <t>doggos bork bork</t>
  </si>
  <si>
    <t>fabian smith</t>
  </si>
  <si>
    <t>Madeleine Roux, the May Queen</t>
  </si>
  <si>
    <t>#ZimmerBunInTheOven</t>
  </si>
  <si>
    <t>_xD835__xDC73__xD835__xDC96__xD835__xDC8D__xD835__xDC96_ _xD835__xDC85__xD835__xDC86_́ _xD835__xDC6F__xD835__xDC86__xD835__xDC94__xD835__xDC95__xD835__xDC8A__xD835__xDC82__xD83C__xDF53_</t>
  </si>
  <si>
    <t>Hiro</t>
  </si>
  <si>
    <t>MORALESS</t>
  </si>
  <si>
    <t>DJ(狼・∀・)_xD83D__xDC3A_8/12プレグラ！</t>
  </si>
  <si>
    <t>生魂企画→7/28ワードアップフェスvol.01</t>
  </si>
  <si>
    <t>しょうちゃん(おずら)</t>
  </si>
  <si>
    <t>Barley the Labrador</t>
  </si>
  <si>
    <t>Gina</t>
  </si>
  <si>
    <t>Cheryl Lemme</t>
  </si>
  <si>
    <t>Duke the Golden</t>
  </si>
  <si>
    <t>VA Beacher 2019</t>
  </si>
  <si>
    <t>Mike Jones</t>
  </si>
  <si>
    <t>Whatever Nevermind</t>
  </si>
  <si>
    <t>Sallie | STG</t>
  </si>
  <si>
    <t>Michelle Elliott</t>
  </si>
  <si>
    <t>Immoral Grinder</t>
  </si>
  <si>
    <t>キヨ</t>
  </si>
  <si>
    <t>DOOOOOOOOOOOOOM.en</t>
  </si>
  <si>
    <t>badger4647@yahoo.com</t>
  </si>
  <si>
    <t>あらすか</t>
  </si>
  <si>
    <t>Low Carb</t>
  </si>
  <si>
    <t>Chuckles</t>
  </si>
  <si>
    <t>waltcat</t>
  </si>
  <si>
    <t>Sandra</t>
  </si>
  <si>
    <t>みゅうみゅう</t>
  </si>
  <si>
    <t>Ashton III</t>
  </si>
  <si>
    <t>Tilda Moon-and-Star _xD83D__xDC3A_</t>
  </si>
  <si>
    <t>bev ng ( 베브엔 )</t>
  </si>
  <si>
    <t>Il Clandestino</t>
  </si>
  <si>
    <t>Sarah Mercer</t>
  </si>
  <si>
    <t>_xD83D__xDE3B_Kevin &amp; Scampi_xD83D__xDE3A_</t>
  </si>
  <si>
    <t>Bunky_xD83C__xDFF3_️‍_xD83C__xDF08_</t>
  </si>
  <si>
    <t>Shayonee _xD83D__xDCAD__xD83D__xDC3E_</t>
  </si>
  <si>
    <t>Rebellia</t>
  </si>
  <si>
    <t>Cutest dogs_xD83D__xDC36_❤️</t>
  </si>
  <si>
    <t>_xD83E__xDD84_</t>
  </si>
  <si>
    <t>Michael Duran</t>
  </si>
  <si>
    <t>Pek</t>
  </si>
  <si>
    <t>Treato</t>
  </si>
  <si>
    <t>Bluegrass Barkery</t>
  </si>
  <si>
    <t>Himalayan Dog Chew</t>
  </si>
  <si>
    <t>Vitahli</t>
  </si>
  <si>
    <t>ⓝⓞⓔ ⓛⓞⓥⓔⓢ ⓗⓐⓡⓡⓨ</t>
  </si>
  <si>
    <t>بِنْت المَكَادِيٓ _xD83C__xDF43_</t>
  </si>
  <si>
    <t>michael eddy</t>
  </si>
  <si>
    <t>Sir Tobias Waddlesworth Longfellow</t>
  </si>
  <si>
    <t>Joni darc Shepherd</t>
  </si>
  <si>
    <t>Viv @ g o c c o (?)</t>
  </si>
  <si>
    <t>Elizabeth_xD83D__xDC95_</t>
  </si>
  <si>
    <t>Michaela Okland</t>
  </si>
  <si>
    <t>Anita Oberlin</t>
  </si>
  <si>
    <t>Indrakshi Banerji</t>
  </si>
  <si>
    <t>haley</t>
  </si>
  <si>
    <t>Lakarius</t>
  </si>
  <si>
    <t>Karol sevilla mdp</t>
  </si>
  <si>
    <t>Jett</t>
  </si>
  <si>
    <t>mya</t>
  </si>
  <si>
    <t>Annie</t>
  </si>
  <si>
    <t>Conrad Porter</t>
  </si>
  <si>
    <t>masacaplico</t>
  </si>
  <si>
    <t>nori</t>
  </si>
  <si>
    <t>QuepTheater キュープシアター</t>
  </si>
  <si>
    <t>STAFF The MARIAN</t>
  </si>
  <si>
    <t>The Know</t>
  </si>
  <si>
    <t>Andrei Zmievski</t>
  </si>
  <si>
    <t>Father, Carer, disability advocate, ex-athlete, mathematician, racing aficionado, fitness fanatic, project manager, Essendon and Man United tragic</t>
  </si>
  <si>
    <t>Dog walking adventures, I love my job, which means I get to play with all sorts of awesome dogs. Volunteer at Street Paws. YouTube https://t.co/jt0woPNroW</t>
  </si>
  <si>
    <t>pues aquí no hay nada relevante</t>
  </si>
  <si>
    <t>Palabrero pa poër espicazarse mú correto en Murciano (La llengua maere e tóiquia la güerta).</t>
  </si>
  <si>
    <t>Murciano, Accionista del Real Murcia y Murcianista, sin segundo equipo</t>
  </si>
  <si>
    <t>福岡 田川産 昭和５８年式    カリブラテンmusicとpunkrockをこよなく愛する福岡県のとある直方にあるうどんタヌキ庵のアイデア係  兼 ＤＪ</t>
  </si>
  <si>
    <t>日曜日と平日は20:00-01:00迄ノーチャージでのBAR営業。週末はHOUSE/DISCO/techno等のDJイベントを行っています。DJ&amp;オーガナイザーを募集中。 TEL07041494156 hivekokura@gmail.com</t>
  </si>
  <si>
    <t>遊び足りない皆さんも足りてる皆さんもお疲れ様です。藤沢→北九州 // Calitempo // BUZ EFFECT // exOPPA-LA</t>
  </si>
  <si>
    <t>酔っ払って騒いでるだけです。M.P.C(Miami Panama Colombia)</t>
  </si>
  <si>
    <t>Freq / DJ BAR HIVE</t>
  </si>
  <si>
    <t>I have been kept in a tiny room for six years! No one cleans my litter box properly! No one cares!</t>
  </si>
  <si>
    <t>I spend most of my time writing and cuddling with my corgi, Doc. Will follow any #corgi or really any #dog. Dogs are the best.</t>
  </si>
  <si>
    <t>//////〆</t>
  </si>
  <si>
    <t>she/her•MSc Forensics (2010)•FY2 doctor (now) •mother of rescues• Viking wife (he’s ginger)•feminist• Slytherin•I voted for Brexit &amp; I am sorry•</t>
  </si>
  <si>
    <t>Family Med PGY-2. Interests: HIV primary care, LGBT and underserved care, working on gay agenda. Tweets are my own.</t>
  </si>
  <si>
    <t>@NUFeinbergMed MS1 | @luriePICU #pedsICU research | @PedCritCareMed Visual Abstract editor | @MSPA_National _xD83C__xDFF3_️‍_xD83C__xDF08_ Research | tweets mine | no COIs (she/her)</t>
  </si>
  <si>
    <t>King of the Morkshires &amp; the First Dogs, Lord of the Doggo Kingdom &amp; Protector of @DeniseFlores</t>
  </si>
  <si>
    <t>I #amwriting erotic #novels that are #political and steamy. #MAGA #AmericaFirst _xD83C__xDDFA__xD83C__xDDF8_ #Trump2020</t>
  </si>
  <si>
    <t>福岡スタンドバップにてオールミックスプログラムPet Sounds開催中！since1995</t>
  </si>
  <si>
    <t>Conservador de direita, Cristão e Anti-PT
#DireitaUnida #DireitaSegueDireita #OLulaTáPresoBabaca</t>
  </si>
  <si>
    <t>A hundred fucking times, I could never fucking die</t>
  </si>
  <si>
    <t>Campaign Level Designer at 343Industries | Working on @Halo Infinite | Make games all day, play games all night | All tweets and views are my own |</t>
  </si>
  <si>
    <t>I make dumb videos | @100Thieves | Instagram - https://t.co/UPWm6EE67r | Merch: https://t.co/6pqI6k86aG | Business - noahjbusiness@gmail.com</t>
  </si>
  <si>
    <t>I'm an expert on all things cute! I'm a puppy after all. I'll keep you posted on my daily adventures as I continue to grow. Follow me and I will love you back!</t>
  </si>
  <si>
    <t>THE BORNHEADボーカル惡AI意ベース の焼肉好きな酔っぱらい</t>
  </si>
  <si>
    <t>KLAXION</t>
  </si>
  <si>
    <t>大きい音の音楽全般が好き。たまにイベント(GROUND ZERO)。 6月1日 graf、ありがとうございました。
https://t.co/gUEVHrwKjZ</t>
  </si>
  <si>
    <t>北九州は小倉の紺屋町という所でR&amp;R BAR『TWOFACE』という飲み屋をやっています！ 1Pint treato The KilkennyというBANDのお歌&amp;飲酒担当！$HIN¥Aという名前で細々とお茶の間DJもやってます！ 浪漫的楽宴というイベントやってます！ももクロAE緑推し‼トータルテンボス推し‼</t>
  </si>
  <si>
    <t>BEYOND HATEで歌ってます。REP 288053。バンド告知、私的な事を呟きます。</t>
  </si>
  <si>
    <t>My respect drummer is CozyPowell universe last a ward/@universe_ulaw         　 　　　LIVE MOVE⇒　https://t.co/d4UukTKiQx</t>
  </si>
  <si>
    <t>_xD835__xDE3E__xD835__xDE64__xD835__xDE56__xD835__xDE58__xD835__xDE5D_. _xD835__xDE4E__xD835__xDE5A__xD835__xDE61__xD835__xDE61__xD835__xDE5A__xD835__xDE67_. _xD835__xDE4E__xD835__xDE65__xD835__xDE5A__xD835__xDE56__xD835__xDE60__xD835__xDE5A__xD835__xDE67_ #_xD835__xDE4B__xD835__xDE5D__xD835__xDE56__xD835__xDE67__xD835__xDE62__xD835__xDE56_’ _xD835__xDE40__xD835__xDE6D__xD835__xDE65__xD835__xDE5A__xD835__xDE67__xD835__xDE69_. _xD835__xDE3D__xD835__xDE61__xD835__xDE64__xD835__xDE5C_ #_xD835__xDE4F__xD835__xDE56__xD835__xDE67__xD835__xDE56__xD835__xDE61__xD835__xDE64__xD835__xDE68__xD835__xDE64__xD835__xDE65__xD835__xDE5D__xD835__xDE6E_ @_xD835__xDE51__xD835__xDE64__xD835__xDE59__xD835__xDE56__xD835__xDE5B__xD835__xDE64__xD835__xDE63__xD835__xDE5A__xD835__xDE3D__xD835__xDE5E__xD835__xDE6F_ _xD835__xDE43__xD835__xDE5E_-5 _xD835__xDE40__xD835__xDE63__xD835__xDE69__xD835__xDE5D__xD835__xDE6A__xD835__xDE68__xD835__xDE5E__xD835__xDE56__xD835__xDE68__xD835__xDE69_.</t>
  </si>
  <si>
    <t>Vocalist |  Creator |  Actress</t>
  </si>
  <si>
    <t>Dogs Trust Loughborough first opened its doors in June 2012.We have rehomed so many dogs into the local area and with your support will continue to do so!</t>
  </si>
  <si>
    <t>A Grandmother, British       sick of bullshit politicians</t>
  </si>
  <si>
    <t>Huge Boxing Fan _xD83E__xDD4A_⭐️⭐️Huge Fan Of Crime Documentary._xD83C__xDDEC__xD83C__xDDE7__xD83C__xDDFA__xD83C__xDDF8_Huge Dog Lover _xD83D__xDC36__xD83D__xDC36_ I Believe In Karma !! Follow Me And I Will Follow You. ❤️In A Relationship ❤️</t>
  </si>
  <si>
    <t>Pet parent, business owner, Adult Tutor, Alfie Boe afficionado and self-confessed night-owl. I am family orientated,wysiwyg. All views my own.</t>
  </si>
  <si>
    <t>loves reading,going to gigs and walking ( when fit ) #WASPI supporter ..loves @JBONAMASSA, @joshawtaylor  @AynsleyLister. @brokenwittrebels very happily married</t>
  </si>
  <si>
    <t>Contract Auditor Mitie RCHT Cornwall, book hoarder.</t>
  </si>
  <si>
    <t>First Class International Relations and Neuroscience BSc. Cognitive Neuroscience MSc. NHS Health Care Assistant.</t>
  </si>
  <si>
    <t>I am fascinated by the paranormal. I like nature/wildlife. I enjoy exploring the United Kingdom-my favourite places include Devon, Cornwall &amp; Somerset.</t>
  </si>
  <si>
    <t>Me &amp; my bonkers terrier Doris live by the sea I care for OAPs smoke the devil's lettuce I say cunt A LOT  A drunk man once thought I  was  Myra Hindley</t>
  </si>
  <si>
    <t>1984×N9S HARDCORE #StartToday ［new song］_xD83D__xDC49_ https://t.co/IrGybwoDWl</t>
  </si>
  <si>
    <t>Hello and welcome. I'm Sam and I make lovely cotton bags and accessories. I find lovely fabrics to create gorgeous gifts for you with my assistant, Jack xx</t>
  </si>
  <si>
    <t>my name is Lindsey,  I have 1 gorgeous child with Autism &amp; ADHD and 2 lovely dogs.</t>
  </si>
  <si>
    <t>Proud Avgeek, West Ham, Team Ineos, Miami Dolphins, dogs &amp; nature fan.</t>
  </si>
  <si>
    <t>#HAN &amp; #MINGI: gab’s personal hand holder</t>
  </si>
  <si>
    <t>#HOSEOK: FUCK YOUR STRAIGHT PRIDE</t>
  </si>
  <si>
    <t>#CHAN: the yeets are beautiful today</t>
  </si>
  <si>
    <t>I’m Kingston, an adopted Lurcher. Thank you @DT_Loughborough for giving me a home until @AdamPMcCready &amp; @LPPtheatreCo gave me my 1st #foreverhome at 7yrs old.</t>
  </si>
  <si>
    <t>Professora de Filosofia en perill d'extinció. Catalana d'arrel galega</t>
  </si>
  <si>
    <t>En estat d'estupefacció permanent per la infinita estupidesa humana. Em sembla recordar que t'estimo, però no t'ho podria assegurar. ADVOCADA.</t>
  </si>
  <si>
    <t>Friendly neighborhood pet dealer.
Pet profile coordinator for Hound Rescue.
I really love my friends, dogs, and cheese.</t>
  </si>
  <si>
    <t>Come for the memes, stay for the streams. ✌️</t>
  </si>
  <si>
    <t>Go for a walk with #DogWater!</t>
  </si>
  <si>
    <t>Head of Social at @ProductHunt _xD83D__xDC31_ Making pancakes at @yourstacks _xD83E__xDD5E_ #LoveTwitter</t>
  </si>
  <si>
    <t>_xD83C__xDFF3_️‍_xD83C__xDF08_I'm a happy #samoyed livin in the DC burbs wif my Mommy, @LawverSays! I love cuddles, apples &amp; lookin fluffy for the ladies! Will you be my friend? He/Him</t>
  </si>
  <si>
    <t>the most kawaii // graphic designer &amp; animal lover _xD83D__xDC95_</t>
  </si>
  <si>
    <t>Hi! I'm Murreki and Finnian!   || Artist _xD83D__xDC3E_ | Photographer _xD83C__xDFDE_ | Gamer _xD83C__xDFAE_ | I.T. _xD83D__xDCBB_ |  18+ please.  Content can be NSFW at times. Feed contains diaper-stuff.</t>
  </si>
  <si>
    <t>Babyfur cat. British+Seattle. Prat. @beastcub suit. Software Engineer. Drives a Tesla MX. Rides a Segway. Dexedrine-dependent. Sleeps in a crib. Banner by @firr</t>
  </si>
  <si>
    <t>May the bridges I burn light the way. #insta: jamk989</t>
  </si>
  <si>
    <t>Consultor Empresas.</t>
  </si>
  <si>
    <t>44歳既婚、ネオンの洪水持病のデパート。Ray Burnzのボーカル。あとFOLK PUNK GUILD"幌"再始動しました</t>
  </si>
  <si>
    <t>Ray Burnz @matenrawpunk とBrionics @brionicsjp でドラム叩いてます。たまに鹿児島まで映画を招聘したりしてます。カメラ初心者。</t>
  </si>
  <si>
    <t>ライブ写真撮影（Punk&amp;Hardcore&amp;Psychobillyとその周辺）＆ファンジン『灰は灰に』製作。格闘技（MMA＆柔術）してます。撮影した写真はflickrにまとめてあります。</t>
  </si>
  <si>
    <t>Southend Japan Hardcore Band.</t>
  </si>
  <si>
    <t>ENDLESS CHAOSってバンドでギター弾いてました。新バンド結成につき、叫べるベース募集中。ハードコアパンクやります。</t>
  </si>
  <si>
    <t>POTATO GENIUS!  drums</t>
  </si>
  <si>
    <t>遥か南の地でベース弾いてます。
The Pints,44
鹿児島発アイリッシュパンクバンド
The Pints
https://t.co/WdC5Tg2hx5</t>
  </si>
  <si>
    <t>ILL da T 、BRICK GROOVE、NOSEKI POSSE、DJ BAR HIVE</t>
  </si>
  <si>
    <t>北九州ハードコアKLAXION ドラム</t>
  </si>
  <si>
    <t>本州最西端下関発ハードコアバンド。Follow-@shota_s56 @mxzxw @kazudrums @ogata_official</t>
  </si>
  <si>
    <t>FC- / Au- ,of Allen Walker .  such kitteh , very meow , much purr (multi!verse/ ship / selective)  art by me or commissioned unless otherwise stated</t>
  </si>
  <si>
    <t>*KLAXION*Ba / kokuraFUSE PA</t>
  </si>
  <si>
    <t>京都のハードコアバンド"KiM"主催イベント【武骨夜】の公式アカウント。イベント情報や、最新ニュースをアップ。</t>
  </si>
  <si>
    <t>universe last a wardのベース。94年。年1くらいでStart Todayというイベントを福岡で企画しています。</t>
  </si>
  <si>
    <t>BURNING SIGN, NODAYSOFF, SMDcrew, SMDnight, SMDfest, KILLERSMILE, KILLERFREE, KIWAMU IS BURNING, OLD CITY BRAND, OTHERS UNITED, たまにノースキルDJ。京都〜大阪あたりで週末大体飲んでます</t>
  </si>
  <si>
    <t>2011/04/21Twitter始めました( ´ ▽ ` )ﾉよろしくおねがいしまぁ-す◎ 音楽が好き詩が好きライヴがライヴハウスがバンドがバンドマンがライヴの写真を撮る事が好きです◎ SMASH YOUTHとNAFTとwaterweedのスタッフです◎あだ名はばばぁ◎</t>
  </si>
  <si>
    <t>MyStetho for Pets, 
For Cats and Dogs_xD83D__xDC15__xD83D__xDC08_
Record the Heart ♥
Talk to a vet anytime_xD83D__xDCF2_
The new way to monitor your pets heart from home _xD83C__xDFE1_</t>
  </si>
  <si>
    <t>適当な感じでぇ～ ぼちぼちやってまぁ～ ☆★T.J.MAXXでBa.とかEX-CでBa.とかSPACE SCIENTISTでPCとか・・・あと、たまぁ〜に不幸でPCをやってみたり・・・</t>
  </si>
  <si>
    <t>京都インディーズレコードレーベル FB→https://t.co/t6UJwL8za2 instagram→https://t.co/6oF1vTzciP SHOP→ https://t.co/jgUNUzCqLN</t>
  </si>
  <si>
    <t>ライブとお酒とストロー。 飲んだくれです。音がつまみ。リハ(前飲み)も好き。http://Jr.MONSTER、bacho、zoy大好きです。 参戦予定やら→http://twpf.jp/namidbx</t>
  </si>
  <si>
    <t>チンペイです。ひっそりツイッターやってました。飲みしよう。</t>
  </si>
  <si>
    <t>三陸石巻生まれ 東北ライブハウス大作戦</t>
  </si>
  <si>
    <t>TJMAXX(Dr)(1994〜2016 2/20)＆ ex-c(Gu) ＆TheHAWKS(Gu) &amp; 丸一屋 (大阪市西成区 居酒屋) /hardcore/skinheads/casuals/反原発＆反TPP</t>
  </si>
  <si>
    <t>BUILDのドラム。 熊本銀杏中通り「hangout pub YOUTH」〒860-0806 熊本市中央区花畑町13-28 TM1ビル BF 096-352-1969 OPEN 20:00 (月曜・祝日定休) 座右の銘は「死ぬこと以外かすり傷」割れシンバル大作戦 NBC作戦 straight up records</t>
  </si>
  <si>
    <t>Digital dork, marketing malcontent, Oxford comma advocate, pit bull momma, proud Pinay. Tweets about marketing, _xD83C__xDDF5__xD83C__xDDED_ politics, dogs. Opinions are my own.</t>
  </si>
  <si>
    <t>wolf dad-Pasco County Fire Rescue_xD83D__xDC68_‍_xD83D__xDE92_.. I like bass, tattoos and steak ✌_xD83C__xDFFC__xD83C__xDDF5__xD83C__xDDF7__xD83C__xDDE9__xD83C__xDDF4_</t>
  </si>
  <si>
    <t>praticamente inofensiva.</t>
  </si>
  <si>
    <t>Chief Happiness Officer @getPACTA Office dog extraordinaire and snorer of epic puportions. Good boy! Pupfessional heart breaker. #IFC</t>
  </si>
  <si>
    <t>I’m a sweet, goofy lab mix. I love belly rubs, car rides, and pretty flowers. My best friend is a big squeaky chicken. Also, sometimes my lip gets stuck.</t>
  </si>
  <si>
    <t>#unapologeticallyunflinchinglyme #dogfanatic_xD83D__xDC29__xD83D__xDC3E_#animalLover #conservative #India_xD83C__xDDEE__xD83C__xDDF3_#NarendraModiBhakt #Trump2020_xD83C__xDDFA__xD83C__xDDF8_#Israel_xD83C__xDDEE__xD83C__xDDF1_#Netanyahu #proMilitary</t>
  </si>
  <si>
    <t>BlueBlood RetroGamer Deaf CarDetailer Miniac Boxing Rugby DogLover ClassicSciFi SpeedOfDark Autumnist Tech Geek #Marmite #Godzilla #Jaws #Snoopy (at times NSFW)</t>
  </si>
  <si>
    <t>wpp: 991793843
facebook: Estrela Silva
instra: Estrela  Lessa
snap: Estrelalessa
17 anos
Armas: contra
Maconha: a fvr 
Aborto:a fvr
Sexualidade:pan sex e uau</t>
  </si>
  <si>
    <t>We promote healthy financial choices and options towards independence and good feels. Follow to get the latest tips in the business!</t>
  </si>
  <si>
    <t>New York Times bestselling author
 Dispensing terrible writing advice since 2011 
Only a queen while among queens
 authoroux@protonmail.com</t>
  </si>
  <si>
    <t>Wifey. Mama-to-be. Designer. Lover of corgis. #BeTheMatch _xD83C__xDF08_⚽_xD83D__xDC3B_⚾</t>
  </si>
  <si>
    <t>_xD835__xDC02__xD835__xDC28__xD835__xDC2C__xD835__xDC26__xD835__xDC22__xD835__xDC1C_ _xD835__xDC06__xD835__xDC22__xD835__xDC2B__xD835__xDC25__xD835__xDC2C_ ⋆ _xD835__xDC26__xD835__xDC1A__xD835__xDC23__xD835__xDC1E__xD835__xDC2C__xD835__xDC2D__xD835__xDC22__xD835__xDC1C_ _xD835__xDC2B__xD835__xDC2E__xD835__xDC25__xD835__xDC1E__xD835__xDC2B_ _xD835__xDC28__xD835__xDC1F_ _xD835__xDC2D__xD835__xDC21__xD835__xDC1E_ _xD835__xDC29__xD835__xDC22__xD835__xDC2C__xD835__xDC1C__xD835__xDC1E__xD835__xDC2C_ _xD835__xDC1C__xD835__xDC28__xD835__xDC27__xD835__xDC2C__xD835__xDC2D__xD835__xDC1E__xD835__xDC25__xD835__xDC25__xD835__xDC1A__xD835__xDC2D__xD835__xDC22__xD835__xDC28__xD835__xDC27__xD835__xDC2C_. _xD83C__xDF3B_ _xD835__xDC73__xD835__xDC96__xD835__xDC8D__xD835__xDC96_ _xD835__xDC8A__xD835__xDC94_ _xD835__xDC85__xD835__xDC90__xD835__xDC8A__xD835__xDC8F__xD835__xDC88_ _xD835__xDC82__xD835__xDC8F_ _xD835__xDC86__xD835__xDC97__xD835__xDC86__xD835__xDC8F__xD835__xDC95_!</t>
  </si>
  <si>
    <t>紙媒体原理主義者。THRASH / DEATH / BLACK 好き。METAL関連のリツイート多め。ロックバンド ha?裏切Z のマネージャー @ha_uragiriz</t>
  </si>
  <si>
    <t>GrinDeaThrasheraaaggghhh !!! MORALESS !!! From JAPAN in KAGOSHIMA city member: gu.vo:Nagata、ba.vo:IG、dr:tool</t>
  </si>
  <si>
    <t>鹿児島でロックDJやってる黒い帽子の人。地図画像の人でもある。チケ取り置き・出演依頼等はDMにて。主催イベント垢→@iddamashi_kgsm バンドやDJのイベント色々企画してます。プロレスとアイドルとサッカーと音ゲーと麻雀と黒ギャルが好きです。アイコン→@void_blank_t</t>
  </si>
  <si>
    <t>スタジオライブ/DJイベント企画してます。次回イベント→7/28 #WUFEST 9/28 #1sKGSM 出演バンド・DJ随時募集中です。お問い合わせは中の人まで→@yuuki_ookami イメージガール【MiKi】イラストデザイン→@void_blank_t</t>
  </si>
  <si>
    <t>氣志團(赤、青)鹿児島キッシーズ、May'n、エビ中(安本、りったん推し)、MINGO×MINGO(さきにゃん、あきほ 推し)絶対的ニャン民(๑•ω•́ฅ✧︎おずら垢。ゲーム垢(@kenasaretai)⤵︎⤵︎⤵︎黒歴史blogʬʬʬ</t>
  </si>
  <si>
    <t>Girlie labrador living with my Humum&amp;dad. Born 11.07.2016. I follow other animals.
See #BarleysBestBits , select Latest, click 'show this thread' s. Enjoy. x</t>
  </si>
  <si>
    <t>Wife, Mum, Foster Carer, Animal lover. Love my daily walks in the New Forest with my Labrador. Sweet memories of our Ebs ❤️_xD83C__xDF08_❤️_xD83D__xDC3E_</t>
  </si>
  <si>
    <t>Born in NC, rescued in RI, moved to MA and now TX with @heystepha and my best CatFren Otis. I am an enormous and handsome dude _xD83D__xDE0A_. Tell your dog I said Hi.</t>
  </si>
  <si>
    <t>Animal Enthusiast</t>
  </si>
  <si>
    <t>Just a brown guy from TN, India. A comrade for reason &amp; ❤️in this _xD83C__xDF0F_. NO hookups. Music, grass are life._xD83C__xDF7B__xD83D__xDC99_Dogs r Gods
Last account got suspended @WhateverNeverm7</t>
  </si>
  <si>
    <t>Owner of @ScreamTeamGG | Business Inquiries: xLadyScreamx@gmail.com</t>
  </si>
  <si>
    <t>I love animals my dogs are my babies. They have all been, and are, rescue Labradors.  I am passionate about making sure they have a lovely life xx</t>
  </si>
  <si>
    <t>Voi!!!!! GrinDeaThrasher MORALESS‼︎‼︎‼︎ /@MORALESS_GxDxTx Ba &amp; Vo</t>
  </si>
  <si>
    <t>ex. CARRY OUT ONE'S PLAN/Gt NEXT→「??????」</t>
  </si>
  <si>
    <t>クソ速い（またはクソ遅い）パンクやメタル、そして変な自転車と、かわいい女の子（二次元三次元不問）がDAISUKIな北部九州在住のおいちゃんです。
主食は野菜ジュースで、眼鏡少女の眼鏡を外そうとすると激昂する。
陰茎が小さく、PIGNICKという非営利団体に在籍しており、陰茎が小さい。
某所で何か書いてます。</t>
  </si>
  <si>
    <t>POTATO GENIUS!の太ったほう</t>
  </si>
  <si>
    <t>Listen to The Low Carb Show Podcast!</t>
  </si>
  <si>
    <t>_xD83D__xDE18_Morning It’s funny how there is voice for each happy puppy; _xD83D__xDC36_ especially boos giggles are adorable</t>
  </si>
  <si>
    <t>I am a mackerel tabby. My hobbies are sleeping, eating and bird watching. I love my hoomans and am very vocal</t>
  </si>
  <si>
    <t>気楽にやりたいことやって生きていく〜</t>
  </si>
  <si>
    <t>I am a Canine Companions for Independence puppy. Follow me on my journey to become an assistance dog</t>
  </si>
  <si>
    <t>Gamer ☆ Webmistress ☆ Linguist MA ☆ Member of @spillpikene ☆ Podcaster @rad_crew ☆ Known as Yngvil on rare occasions</t>
  </si>
  <si>
    <t>Huge vip/fan of BigBang(빅뱅), ❤️all things Korean ( 나는 한국의 모든 것을 사랑해요). my objective is 2 Be happy(행복) &amp; healthy. ❤️ life! (야! 이 뭔 개 소리야!)_xD83E__xDD2A_</t>
  </si>
  <si>
    <t>Tutte le notizie di Anzio e Nettuno: Cronaca, Politica, Sport, Eventi e news in tempo reale da Anzio e Nettuno.</t>
  </si>
  <si>
    <t>Occupational Therapist (YSJ Grad) and PhD Student (UoS - research: frailty/occupation). Rower. Blogging about Borderline Personality Disorder and occupation.</t>
  </si>
  <si>
    <t>We are two cats that love life. Kevin (Girl - Top pic) and Scampi (Boy, Left pic) #AdoptNotShop #Cats _xD83C__xDFA5_Winner of Best Picture at The Ollies 2019 _xD83C__xDFC6_</t>
  </si>
  <si>
    <t>I take life advice from a dog called Lucifer. Bi/Poly _xD83C__xDFF3_️‍_xD83C__xDF08_</t>
  </si>
  <si>
    <t>Alice in wonderland. Mom to Sherlock and Watson. An advocate of #MentalHealthMatters.
 also sharing my experiences of navigating through my mental illness.</t>
  </si>
  <si>
    <t>Telling it like it is. Rugby, food, cats and dogs. Just another average social media account.</t>
  </si>
  <si>
    <t>Cute dogs around the world_xD83D__xDC36_❤️
Send pics of your dog and we'll post it.</t>
  </si>
  <si>
    <t>My shadow is a stranger who walks with me all the time.
A novice at everything.
I love running. Kaizen.
Old Account @_MoonWorm_ which got deleted</t>
  </si>
  <si>
    <t>Organizer of homeless shelters and general welfare. Humanity needs our help!</t>
  </si>
  <si>
    <t>Treato generates the voice of the patient by turning millions of online patient conversations into actionable, real time healthcare insights.</t>
  </si>
  <si>
    <t>Central Kentucky's largest selection of healthy, natural products for your pet. http://t.co/E4S5b9dH3G</t>
  </si>
  <si>
    <t>Himalayan Dog Chew comes from an ancient recipe of the people of the Himalayas.</t>
  </si>
  <si>
    <t>Horticulturist. Amateur home cook. Visits the world through cooking. Plays video games. BOOYA! _xD83E__xDD7E__xD83C__xDF74__xD83C__xDF3F__xD83C__xDFAE_</t>
  </si>
  <si>
    <t>and now she's all over me it's like i paid for it it's like i paid for it i'm gonna pay for this 
@hrstyIe</t>
  </si>
  <si>
    <t>Pharmacist _xD83D__xDC89__xD83D__xDC8A_ DUM _xD83C__xDF93_  بعمل فيديوهات عن العناية بالبشرة و الشعر .. أعمل فولو لقناة اليوتيوب و أكونت الفيس 
facebook:
  https://t.co/ILRUZOPOno</t>
  </si>
  <si>
    <t>lover of all things si-fi etc #Norton #Tolkien so miss #Farscape #Star Gate #Defiance old stove up &amp; broke lol u should be able 2 laugh at uself # Resistance</t>
  </si>
  <si>
    <t>I am a Corkey’s Basset Hound living with Tommy Beagle, Odie Bagle, and Sadie, a puppy of unknown parentage. I rule the roost. Follow me on IG: sirtoby_thebasset</t>
  </si>
  <si>
    <t>I am writing my first book, and it is about my dog, the love of my life, who gave me new life. #doglover #amwriting #author #prospectiveauthor #writingcommunity</t>
  </si>
  <si>
    <t>@sketchbeetleart everywhere || She/Her || Museum Studies MA in progress || Cal Anime Destiny (11/3) || 75% of Jun/Jul Etsy proceeds go to @MigrantFreedom</t>
  </si>
  <si>
    <t>| Gemini♊️| Dog &amp; Cat mom_xD83D__xDC3E_|ΣΑΕΠ| JWMHS’18 ➡️ FGCU’22</t>
  </si>
  <si>
    <t>be nice to me! http://instagram.com/michaelaokland also @SheRatesDogs</t>
  </si>
  <si>
    <t>Twitter; because speaking your mind in public could actually hurt people.</t>
  </si>
  <si>
    <t>politics and stuff ~ personal opinions</t>
  </si>
  <si>
    <t>Ombre Horquesta. Ago de thodo o casi.</t>
  </si>
  <si>
    <t>KAROL SEVILLA POR EL MUNDO
Fan club oficial de la actriz cantante modelo Youtube  @karolsevillaofc en mdp</t>
  </si>
  <si>
    <t>Hi, I'm Jett! I'm a male, blue merle Australian Shepherd. I was born November 3rd, 2018! Just here to spread my happiness with everyone! _xD83D__xDC3E_</t>
  </si>
  <si>
    <t>stockton university ‘22</t>
  </si>
  <si>
    <t>A hi-energy dilettante with a passion for fine wine n’ champagne, running, cycling, sales &amp; sales process…&amp; his fab daughter; a vaguely loose cannon!</t>
  </si>
  <si>
    <t>99%CHAOS代表。1Pint treato The kilkennyでドラム、Neo Fantasticで物販(休憩中)。_xD83E__xDDDA_はしおちゃん</t>
  </si>
  <si>
    <t>打首  首振り  REDEARTH  スキッツォイドマン  モケーレムベンベ  TheBEG  ギャラクシアンズ  モーテルズ  THEたけし  君僕 イイジ ふじたけいすけ さんバツ イヌガヨ 富士山  川村シェリー ブルーリバー   CLUBSANDINISTA!
1pinttretoThekilkenny</t>
  </si>
  <si>
    <t>キュープシアターによるセパレィション・ベレィの紹介、趣のあるモノの紹介など発信します。 お問い合わせは気軽にどうぞ！通販① https://t.co/NezVxVs1eT  通販②https://t.co/nyzAajVGUK</t>
  </si>
  <si>
    <t>★CRACK The MARIANライブ★ 10/19 佐賀・10/20 福岡 GROWING UP!有田2019開催！公式・非公式情報のお知らせをしつつ、中の人が気になるライブ情報などをRTしたりしなかったりする基本ゆるめの趣味アカウントです。</t>
  </si>
  <si>
    <t>What to do, where to be and what to see in Colorado from @denverpost, powered @dani_worth. Sign up for newsletters at https://t.co/sYORpoazmo</t>
  </si>
  <si>
    <t>Coder, photographer, relentless traveler, beer judge, Russian</t>
  </si>
  <si>
    <t>Melbourne, Australia</t>
  </si>
  <si>
    <t>De Maciascoque hista Monteagú.</t>
  </si>
  <si>
    <t>田川</t>
  </si>
  <si>
    <t>福岡県北九州市小倉北区古船場町2-10 205号</t>
  </si>
  <si>
    <t>福岡</t>
  </si>
  <si>
    <t>SHIZUOKA JAPAN</t>
  </si>
  <si>
    <t>London, England</t>
  </si>
  <si>
    <t>Seattle, WA</t>
  </si>
  <si>
    <t>---北九州---</t>
  </si>
  <si>
    <t>kumamoto</t>
  </si>
  <si>
    <t>Tweets not medical advice</t>
  </si>
  <si>
    <t>Stolen Potawatomi land</t>
  </si>
  <si>
    <t>San Antonio</t>
  </si>
  <si>
    <t>NF</t>
  </si>
  <si>
    <t>Texas</t>
  </si>
  <si>
    <t>Fukuoka, Japan</t>
  </si>
  <si>
    <t>福岡県北九州</t>
  </si>
  <si>
    <t>Chelmsford, Essex</t>
  </si>
  <si>
    <t>_xD83C__xDDEC__xD83C__xDDE7_</t>
  </si>
  <si>
    <t>Loughborough</t>
  </si>
  <si>
    <t>Coventry, England</t>
  </si>
  <si>
    <t>LONDON UK</t>
  </si>
  <si>
    <t>Leicester, England</t>
  </si>
  <si>
    <t>Truro, England</t>
  </si>
  <si>
    <t>Yorkshire</t>
  </si>
  <si>
    <t>England, United Kingdom</t>
  </si>
  <si>
    <t xml:space="preserve">By the sea </t>
  </si>
  <si>
    <t>CKS 福岡</t>
  </si>
  <si>
    <t>Gloucester, England</t>
  </si>
  <si>
    <t>Leicestershire</t>
  </si>
  <si>
    <t>Essex, England, United Kingdom</t>
  </si>
  <si>
    <t>_xD835__xDC26__xD835__xDC2E__xD835__xDC25__xD835__xDC2D__xD835__xDC22_ | atz 190315</t>
  </si>
  <si>
    <t>OT7</t>
  </si>
  <si>
    <t>chan nation ♡</t>
  </si>
  <si>
    <t>Catalunya</t>
  </si>
  <si>
    <t>República de Catalunya</t>
  </si>
  <si>
    <t>Austin, Texas</t>
  </si>
  <si>
    <t>Bengaluru, India</t>
  </si>
  <si>
    <t>Loudoun County, VA</t>
  </si>
  <si>
    <t>new hampshire</t>
  </si>
  <si>
    <t>Glen Burnie, MD</t>
  </si>
  <si>
    <t>Illinois</t>
  </si>
  <si>
    <t>Cuiabá - MT - Brasil</t>
  </si>
  <si>
    <t>鹿児島サーバー</t>
  </si>
  <si>
    <t>鹿児島</t>
  </si>
  <si>
    <t>Kagoshima Japan</t>
  </si>
  <si>
    <t>宮崎県 都城市</t>
  </si>
  <si>
    <t>kagoshima city</t>
  </si>
  <si>
    <t>下関</t>
  </si>
  <si>
    <t>山口 下関市</t>
  </si>
  <si>
    <t>DGM or other verses</t>
  </si>
  <si>
    <t>京都・大阪</t>
  </si>
  <si>
    <t>北海道→大阪府</t>
  </si>
  <si>
    <t>Switzerland</t>
  </si>
  <si>
    <t>Oosaka Japan</t>
  </si>
  <si>
    <t>京都 右京区</t>
  </si>
  <si>
    <t>FROM WEST TOWN FUKUOKA</t>
  </si>
  <si>
    <t>バーン(*ﾟ∀ﾟ*)！！！</t>
  </si>
  <si>
    <t>宮城 石巻市</t>
  </si>
  <si>
    <t>大阪</t>
  </si>
  <si>
    <t>Kumamoto Japan</t>
  </si>
  <si>
    <t>riverview florida</t>
  </si>
  <si>
    <t>幻想郷</t>
  </si>
  <si>
    <t>Halifax, Nova Scotia</t>
  </si>
  <si>
    <t>California, USA</t>
  </si>
  <si>
    <t>India</t>
  </si>
  <si>
    <t>South Coast, England</t>
  </si>
  <si>
    <t>Brooklyn, NY</t>
  </si>
  <si>
    <t>ENG ✰ olýmpi</t>
  </si>
  <si>
    <t>Okinawa</t>
  </si>
  <si>
    <t>桜島県かんぱち市</t>
  </si>
  <si>
    <t>鹿児島県鹿児島市</t>
  </si>
  <si>
    <t>Leeds, England</t>
  </si>
  <si>
    <t>New Forest, England</t>
  </si>
  <si>
    <t>Virginia Beach, VA</t>
  </si>
  <si>
    <t>Georgia, USA</t>
  </si>
  <si>
    <t>Sheffield, South Yorkshire</t>
  </si>
  <si>
    <t>sakurajima</t>
  </si>
  <si>
    <t>やれんのか鹿児島</t>
  </si>
  <si>
    <t>霧島市</t>
  </si>
  <si>
    <t>Hewlett, NY</t>
  </si>
  <si>
    <t>ありあとかのんのおねえちゃん♡</t>
  </si>
  <si>
    <t>Florida, USA</t>
  </si>
  <si>
    <t>Oslo, Norway</t>
  </si>
  <si>
    <t>singapore</t>
  </si>
  <si>
    <t xml:space="preserve">Southampton, UK. </t>
  </si>
  <si>
    <t>The World of Kevin and Scampi</t>
  </si>
  <si>
    <t>Mumbai, India</t>
  </si>
  <si>
    <t>Mumbai</t>
  </si>
  <si>
    <t>Constant State Of Anger</t>
  </si>
  <si>
    <t>Paradise</t>
  </si>
  <si>
    <t>Staten Island, NY</t>
  </si>
  <si>
    <t>World</t>
  </si>
  <si>
    <t>Lexington, KY</t>
  </si>
  <si>
    <t>Mukilteo, WA</t>
  </si>
  <si>
    <t>chile</t>
  </si>
  <si>
    <t>whats left of poorfarm tx</t>
  </si>
  <si>
    <t>Ponte Vedra FL</t>
  </si>
  <si>
    <t>In bed</t>
  </si>
  <si>
    <t>| MN ✈️ FL |</t>
  </si>
  <si>
    <t>Santa Monica, CA</t>
  </si>
  <si>
    <t>Pune, India</t>
  </si>
  <si>
    <t>Elche, España</t>
  </si>
  <si>
    <t>Mar del Plata, Argentina</t>
  </si>
  <si>
    <t>obsessing over david</t>
  </si>
  <si>
    <t>San Francisco, California</t>
  </si>
  <si>
    <t>Suffolk, England</t>
  </si>
  <si>
    <t>Fukuoka,Japan</t>
  </si>
  <si>
    <t>日本 福岡</t>
  </si>
  <si>
    <t>Denver, CO</t>
  </si>
  <si>
    <t>Austin, TX</t>
  </si>
  <si>
    <t>https://t.co/heD2f3jZVu</t>
  </si>
  <si>
    <t>http://t.co/3PZpl6MsEk</t>
  </si>
  <si>
    <t>https://t.co/2WC5I5fopN</t>
  </si>
  <si>
    <t>https://t.co/1My7DDFo0J</t>
  </si>
  <si>
    <t>https://t.co/nshPYoQNbS</t>
  </si>
  <si>
    <t>https://t.co/X4Jcq8uZ6b</t>
  </si>
  <si>
    <t>https://t.co/DKRlOozBxk</t>
  </si>
  <si>
    <t>https://t.co/qw8zjprEGw</t>
  </si>
  <si>
    <t>https://t.co/X2QYmhQcmF</t>
  </si>
  <si>
    <t>https://t.co/WxeCV8RHPK</t>
  </si>
  <si>
    <t>https://t.co/HrfKQB3XmK</t>
  </si>
  <si>
    <t>http://www.tarahuddless.com</t>
  </si>
  <si>
    <t>https://t.co/f5wSqIwksa</t>
  </si>
  <si>
    <t>https://t.co/tf4KP8oRaJ</t>
  </si>
  <si>
    <t>http://t.co/JybUl1q4Fj</t>
  </si>
  <si>
    <t>https://t.co/CzTodWFw86</t>
  </si>
  <si>
    <t>https://t.co/910UajTfPp</t>
  </si>
  <si>
    <t>https://t.co/BVz4WZ0l85</t>
  </si>
  <si>
    <t>http://www.NoEmDemaneuRtDeLesVostresMerdes.com</t>
  </si>
  <si>
    <t>https://t.co/TCFf3Bi5rI</t>
  </si>
  <si>
    <t>https://t.co/ZRDN5X0lIk</t>
  </si>
  <si>
    <t>https://t.co/rW2DUTO7Ln</t>
  </si>
  <si>
    <t>https://t.co/ncBYPVt2Xo</t>
  </si>
  <si>
    <t>https://t.co/TzTtnq6o0n</t>
  </si>
  <si>
    <t>http://www.furaffinity.net/user/makati</t>
  </si>
  <si>
    <t>https://t.co/Dw0LFnTkdu</t>
  </si>
  <si>
    <t>https://t.co/anGsT5Difn</t>
  </si>
  <si>
    <t>https://t.co/MVRu9EHgrh</t>
  </si>
  <si>
    <t>https://t.co/k3lyoPOouS</t>
  </si>
  <si>
    <t>https://t.co/rldu6ryS84</t>
  </si>
  <si>
    <t>https://t.co/oKNQrMP30p</t>
  </si>
  <si>
    <t>https://www.mystetho.com/</t>
  </si>
  <si>
    <t>https://t.co/02tj2kKWuM</t>
  </si>
  <si>
    <t>https://t.co/kyxH6mno70</t>
  </si>
  <si>
    <t>http://twilog.org/namidbx</t>
  </si>
  <si>
    <t>https://t.co/SUbdMWyTj0</t>
  </si>
  <si>
    <t>https://t.co/qrMqYbEijx</t>
  </si>
  <si>
    <t>http://instagram.com/shortofsaying</t>
  </si>
  <si>
    <t>https://t.co/CBsfqFVyyv</t>
  </si>
  <si>
    <t>http://bewildered.co.uk</t>
  </si>
  <si>
    <t>http://www.madeleine-roux.com</t>
  </si>
  <si>
    <t>https://t.co/2l4MBlCkGs</t>
  </si>
  <si>
    <t>https://t.co/LiQKYGxKSK</t>
  </si>
  <si>
    <t>https://t.co/frwJQXUPCx</t>
  </si>
  <si>
    <t>https://t.co/bCCXs1YtB8</t>
  </si>
  <si>
    <t>https://t.co/Yjvz6jZRKQ</t>
  </si>
  <si>
    <t>https://t.co/fdD3ozjxxq</t>
  </si>
  <si>
    <t>http://www.lowcarbshow.com</t>
  </si>
  <si>
    <t>https://www.theodysseyonline.com/defamation-of-character-when-gossip-becomes-illegal</t>
  </si>
  <si>
    <t>https://t.co/26T00Ny3mp</t>
  </si>
  <si>
    <t>https://t.co/pp4FGRbbMF</t>
  </si>
  <si>
    <t>https://t.co/3TubdJKRiY</t>
  </si>
  <si>
    <t>http://t.co/zi64gHvmMU</t>
  </si>
  <si>
    <t>https://t.co/mQ75rwRfrT</t>
  </si>
  <si>
    <t>https://t.co/6SLUR7nXo3</t>
  </si>
  <si>
    <t>https://t.co/hi8cEurxwP</t>
  </si>
  <si>
    <t>http://t.co/KEIOzifPjC</t>
  </si>
  <si>
    <t>http://www.himalayandogchew.com/</t>
  </si>
  <si>
    <t>https://t.co/N0hrXEVAqB</t>
  </si>
  <si>
    <t>https://t.co/732PoZ4sTi</t>
  </si>
  <si>
    <t>https://t.co/R6pVxjPZEu</t>
  </si>
  <si>
    <t>https://www.patreon.com/MichaelaOkland</t>
  </si>
  <si>
    <t>https://t.co/dZUYyCLUS0</t>
  </si>
  <si>
    <t>https://t.co/ucZGJNYqus</t>
  </si>
  <si>
    <t>https://t.co/kbCIMlz8lP</t>
  </si>
  <si>
    <t>https://t.co/NezVxVs1eT</t>
  </si>
  <si>
    <t>https://t.co/V0rR4Tnm7z</t>
  </si>
  <si>
    <t>https://t.co/D3NGHH6jEG</t>
  </si>
  <si>
    <t>https://t.co/GwZtWimRHf</t>
  </si>
  <si>
    <t>Arizona</t>
  </si>
  <si>
    <t>https://pbs.twimg.com/profile_banners/2220456344/1474519027</t>
  </si>
  <si>
    <t>https://pbs.twimg.com/profile_banners/1038116889774510081/1536341918</t>
  </si>
  <si>
    <t>https://pbs.twimg.com/profile_banners/290818327/1559608517</t>
  </si>
  <si>
    <t>https://pbs.twimg.com/profile_banners/904008039707107328/1518471987</t>
  </si>
  <si>
    <t>https://pbs.twimg.com/profile_banners/264843519/1543390392</t>
  </si>
  <si>
    <t>https://pbs.twimg.com/profile_banners/2526277608/1413952822</t>
  </si>
  <si>
    <t>https://pbs.twimg.com/profile_banners/326726564/1430959823</t>
  </si>
  <si>
    <t>https://pbs.twimg.com/profile_banners/124110136/1560082095</t>
  </si>
  <si>
    <t>https://pbs.twimg.com/profile_banners/103517593/1437354405</t>
  </si>
  <si>
    <t>https://pbs.twimg.com/profile_banners/1116361629426278400/1555698872</t>
  </si>
  <si>
    <t>https://pbs.twimg.com/profile_banners/804902379959132160/1480747750</t>
  </si>
  <si>
    <t>https://pbs.twimg.com/profile_banners/89784101/1472147026</t>
  </si>
  <si>
    <t>https://pbs.twimg.com/profile_banners/1048587306/1564188685</t>
  </si>
  <si>
    <t>https://pbs.twimg.com/profile_banners/862430017430618112/1514778585</t>
  </si>
  <si>
    <t>https://pbs.twimg.com/profile_banners/896386334394380289/1563995406</t>
  </si>
  <si>
    <t>https://pbs.twimg.com/profile_banners/3115906888/1429160398</t>
  </si>
  <si>
    <t>https://pbs.twimg.com/profile_banners/922602436920991744/1534483185</t>
  </si>
  <si>
    <t>https://pbs.twimg.com/profile_banners/169073212/1517794437</t>
  </si>
  <si>
    <t>https://pbs.twimg.com/profile_banners/849396061563215872/1560395280</t>
  </si>
  <si>
    <t>https://pbs.twimg.com/profile_banners/3339493901/1534009749</t>
  </si>
  <si>
    <t>https://pbs.twimg.com/profile_banners/560528015/1554505696</t>
  </si>
  <si>
    <t>https://pbs.twimg.com/profile_banners/352881953/1550130338</t>
  </si>
  <si>
    <t>https://pbs.twimg.com/profile_banners/763066989396975617/1471353334</t>
  </si>
  <si>
    <t>https://pbs.twimg.com/profile_banners/2427120146/1539314080</t>
  </si>
  <si>
    <t>https://pbs.twimg.com/profile_banners/2149021548/1498622244</t>
  </si>
  <si>
    <t>https://pbs.twimg.com/profile_banners/145087571/1541547461</t>
  </si>
  <si>
    <t>https://pbs.twimg.com/profile_banners/118609424/1548173634</t>
  </si>
  <si>
    <t>https://pbs.twimg.com/profile_banners/2284478874/1543409694</t>
  </si>
  <si>
    <t>https://pbs.twimg.com/profile_banners/369475032/1541804990</t>
  </si>
  <si>
    <t>https://pbs.twimg.com/profile_banners/778500877174837248/1561974878</t>
  </si>
  <si>
    <t>https://pbs.twimg.com/profile_banners/1073155882202980353/1565222003</t>
  </si>
  <si>
    <t>https://pbs.twimg.com/profile_banners/2984466359/1540935189</t>
  </si>
  <si>
    <t>https://pbs.twimg.com/profile_banners/229032842/1548684188</t>
  </si>
  <si>
    <t>https://pbs.twimg.com/profile_banners/746717890192220160/1542463766</t>
  </si>
  <si>
    <t>https://pbs.twimg.com/profile_banners/571051863/1565107438</t>
  </si>
  <si>
    <t>https://pbs.twimg.com/profile_banners/409559274/1479929136</t>
  </si>
  <si>
    <t>https://pbs.twimg.com/profile_banners/176203334/1437593949</t>
  </si>
  <si>
    <t>https://pbs.twimg.com/profile_banners/707853339535548416/1522329465</t>
  </si>
  <si>
    <t>https://pbs.twimg.com/profile_banners/100046451/1392458216</t>
  </si>
  <si>
    <t>https://pbs.twimg.com/profile_banners/291475724/1563119645</t>
  </si>
  <si>
    <t>https://pbs.twimg.com/profile_banners/1728337196/1525091826</t>
  </si>
  <si>
    <t>https://pbs.twimg.com/profile_banners/3356768423/1490977748</t>
  </si>
  <si>
    <t>https://pbs.twimg.com/profile_banners/127928824/1427215987</t>
  </si>
  <si>
    <t>https://pbs.twimg.com/profile_banners/711345448120950784/1530865384</t>
  </si>
  <si>
    <t>https://pbs.twimg.com/profile_banners/883376667749531648/1562854854</t>
  </si>
  <si>
    <t>https://pbs.twimg.com/profile_banners/761201305054351360/1561164018</t>
  </si>
  <si>
    <t>https://pbs.twimg.com/profile_banners/719673885034041347/1561227924</t>
  </si>
  <si>
    <t>https://pbs.twimg.com/profile_banners/921359645876391936/1508505300</t>
  </si>
  <si>
    <t>https://pbs.twimg.com/profile_banners/400077878/1501757062</t>
  </si>
  <si>
    <t>https://pbs.twimg.com/profile_banners/816271549/1530380691</t>
  </si>
  <si>
    <t>https://pbs.twimg.com/profile_banners/613084675/1504228972</t>
  </si>
  <si>
    <t>https://pbs.twimg.com/profile_banners/2829333475/1554393969</t>
  </si>
  <si>
    <t>https://pbs.twimg.com/profile_banners/1098426320352989184/1550720707</t>
  </si>
  <si>
    <t>https://pbs.twimg.com/profile_banners/223047447/1563303153</t>
  </si>
  <si>
    <t>https://pbs.twimg.com/profile_banners/716822932840906752/1525539526</t>
  </si>
  <si>
    <t>https://pbs.twimg.com/profile_banners/209177149/1559829759</t>
  </si>
  <si>
    <t>https://pbs.twimg.com/profile_banners/1959013344/1418304612</t>
  </si>
  <si>
    <t>https://pbs.twimg.com/profile_banners/2274314616/1545588592</t>
  </si>
  <si>
    <t>https://pbs.twimg.com/profile_banners/536071689/1512362255</t>
  </si>
  <si>
    <t>https://pbs.twimg.com/profile_banners/86826642/1359818601</t>
  </si>
  <si>
    <t>https://pbs.twimg.com/profile_banners/101669656/1550946825</t>
  </si>
  <si>
    <t>https://pbs.twimg.com/profile_banners/317160778/1449748465</t>
  </si>
  <si>
    <t>https://pbs.twimg.com/profile_banners/173712678/1396959042</t>
  </si>
  <si>
    <t>https://pbs.twimg.com/profile_banners/2836983421/1544843778</t>
  </si>
  <si>
    <t>https://pbs.twimg.com/profile_banners/2223379400/1536321694</t>
  </si>
  <si>
    <t>https://pbs.twimg.com/profile_banners/1557421352/1372600726</t>
  </si>
  <si>
    <t>https://pbs.twimg.com/profile_banners/107381740/1548811299</t>
  </si>
  <si>
    <t>https://pbs.twimg.com/profile_banners/173894222/1360217977</t>
  </si>
  <si>
    <t>https://pbs.twimg.com/profile_banners/1028894475131617280/1534144236</t>
  </si>
  <si>
    <t>https://pbs.twimg.com/profile_banners/2512446602/1560971915</t>
  </si>
  <si>
    <t>https://pbs.twimg.com/profile_banners/341606622/1389235182</t>
  </si>
  <si>
    <t>https://pbs.twimg.com/profile_banners/958315729442390016/1518688725</t>
  </si>
  <si>
    <t>https://pbs.twimg.com/profile_banners/1057237842974232577/1544801547</t>
  </si>
  <si>
    <t>https://pbs.twimg.com/profile_banners/381441713/1476961176</t>
  </si>
  <si>
    <t>https://pbs.twimg.com/profile_banners/285571065/1541164484</t>
  </si>
  <si>
    <t>https://pbs.twimg.com/profile_banners/1109603049033613312/1560690469</t>
  </si>
  <si>
    <t>https://pbs.twimg.com/profile_banners/236595319/1362409983</t>
  </si>
  <si>
    <t>https://pbs.twimg.com/profile_banners/2540623981/1441159840</t>
  </si>
  <si>
    <t>https://pbs.twimg.com/profile_banners/109040219/1416424520</t>
  </si>
  <si>
    <t>https://pbs.twimg.com/profile_banners/871960025551429632/1512397933</t>
  </si>
  <si>
    <t>https://pbs.twimg.com/profile_banners/715016459194212353/1459309059</t>
  </si>
  <si>
    <t>https://pbs.twimg.com/profile_banners/175654974/1379510004</t>
  </si>
  <si>
    <t>https://pbs.twimg.com/profile_banners/193972703/1546870075</t>
  </si>
  <si>
    <t>https://pbs.twimg.com/profile_banners/452946768/1565380458</t>
  </si>
  <si>
    <t>https://pbs.twimg.com/profile_banners/402338510/1483227432</t>
  </si>
  <si>
    <t>https://pbs.twimg.com/profile_banners/2750522385/1559035084</t>
  </si>
  <si>
    <t>https://pbs.twimg.com/profile_banners/1021204587154268161/1560574263</t>
  </si>
  <si>
    <t>https://pbs.twimg.com/profile_banners/169028838/1565788285</t>
  </si>
  <si>
    <t>https://pbs.twimg.com/profile_banners/1003710651150295042/1565033135</t>
  </si>
  <si>
    <t>https://pbs.twimg.com/profile_banners/80487705/1405184875</t>
  </si>
  <si>
    <t>https://pbs.twimg.com/profile_banners/1135289090449059841/1560805210</t>
  </si>
  <si>
    <t>https://pbs.twimg.com/profile_banners/834739961941291010/1488030734</t>
  </si>
  <si>
    <t>https://pbs.twimg.com/profile_banners/1095078377722183680/1549922282</t>
  </si>
  <si>
    <t>https://pbs.twimg.com/profile_banners/1485304172/1560891593</t>
  </si>
  <si>
    <t>https://pbs.twimg.com/profile_banners/20703105/1555036813</t>
  </si>
  <si>
    <t>https://pbs.twimg.com/profile_banners/1060574751322591232/1564408235</t>
  </si>
  <si>
    <t>https://pbs.twimg.com/profile_banners/1078099583438184450/1545963227</t>
  </si>
  <si>
    <t>https://pbs.twimg.com/profile_banners/4889303199/1547993658</t>
  </si>
  <si>
    <t>https://pbs.twimg.com/profile_banners/145895245/1563269968</t>
  </si>
  <si>
    <t>https://pbs.twimg.com/profile_banners/780089757997019136/1561299681</t>
  </si>
  <si>
    <t>https://pbs.twimg.com/profile_banners/1951693262/1563115782</t>
  </si>
  <si>
    <t>https://pbs.twimg.com/profile_banners/760591901099749382/1485988795</t>
  </si>
  <si>
    <t>https://pbs.twimg.com/profile_banners/626775800/1530638982</t>
  </si>
  <si>
    <t>https://pbs.twimg.com/profile_banners/1031305285464477699/1534717403</t>
  </si>
  <si>
    <t>https://pbs.twimg.com/profile_banners/1135259608635699200/1559502388</t>
  </si>
  <si>
    <t>https://pbs.twimg.com/profile_banners/155099201/1557939114</t>
  </si>
  <si>
    <t>https://pbs.twimg.com/profile_banners/1520108035/1517571794</t>
  </si>
  <si>
    <t>https://pbs.twimg.com/profile_banners/234952904/1512310094</t>
  </si>
  <si>
    <t>https://pbs.twimg.com/profile_banners/1315906501/1551273738</t>
  </si>
  <si>
    <t>https://pbs.twimg.com/profile_banners/1003212421056458752/1562721129</t>
  </si>
  <si>
    <t>https://pbs.twimg.com/profile_banners/978962612313497605/1524004809</t>
  </si>
  <si>
    <t>https://pbs.twimg.com/profile_banners/14298134/1483460196</t>
  </si>
  <si>
    <t>https://pbs.twimg.com/profile_banners/1144643732739772416/1564973237</t>
  </si>
  <si>
    <t>https://pbs.twimg.com/profile_banners/1087865899669962752/1548203863</t>
  </si>
  <si>
    <t>https://pbs.twimg.com/profile_banners/1641989215/1504457694</t>
  </si>
  <si>
    <t>https://pbs.twimg.com/profile_banners/862730784679112705/1549480717</t>
  </si>
  <si>
    <t>https://pbs.twimg.com/profile_banners/406290393/1438041491</t>
  </si>
  <si>
    <t>https://pbs.twimg.com/profile_banners/2961891449/1485597909</t>
  </si>
  <si>
    <t>https://pbs.twimg.com/profile_banners/582797195/1389115226</t>
  </si>
  <si>
    <t>https://pbs.twimg.com/profile_banners/1023997301940019200/1551738893</t>
  </si>
  <si>
    <t>https://pbs.twimg.com/profile_banners/1588238480/1468388810</t>
  </si>
  <si>
    <t>https://pbs.twimg.com/profile_banners/30216991/1563620987</t>
  </si>
  <si>
    <t>https://pbs.twimg.com/profile_banners/964134330/1550339779</t>
  </si>
  <si>
    <t>https://pbs.twimg.com/profile_banners/1145089161847869440/1564078199</t>
  </si>
  <si>
    <t>https://pbs.twimg.com/profile_banners/1147515870840684549/1563118067</t>
  </si>
  <si>
    <t>https://pbs.twimg.com/profile_banners/1126902897025982464/1557510055</t>
  </si>
  <si>
    <t>https://pbs.twimg.com/profile_banners/171440035/1506498283</t>
  </si>
  <si>
    <t>https://pbs.twimg.com/profile_banners/34975949/1477600339</t>
  </si>
  <si>
    <t>https://pbs.twimg.com/profile_banners/2375647650/1417548513</t>
  </si>
  <si>
    <t>https://pbs.twimg.com/profile_banners/841833690862780416/1489544543</t>
  </si>
  <si>
    <t>https://pbs.twimg.com/profile_banners/293281437/1565469324</t>
  </si>
  <si>
    <t>https://pbs.twimg.com/profile_banners/1050240339716521984/1560234241</t>
  </si>
  <si>
    <t>https://pbs.twimg.com/profile_banners/455175861/1555788178</t>
  </si>
  <si>
    <t>https://pbs.twimg.com/profile_banners/1149327382240796674/1564331797</t>
  </si>
  <si>
    <t>https://pbs.twimg.com/profile_banners/1071476623298494469/1544294956</t>
  </si>
  <si>
    <t>https://pbs.twimg.com/profile_banners/3175468844/1558994392</t>
  </si>
  <si>
    <t>https://pbs.twimg.com/profile_banners/1041279319/1565502348</t>
  </si>
  <si>
    <t>https://pbs.twimg.com/profile_banners/739710289453555713/1552971117</t>
  </si>
  <si>
    <t>https://pbs.twimg.com/profile_banners/214971739/1559881585</t>
  </si>
  <si>
    <t>https://pbs.twimg.com/profile_banners/1140645886181031936/1562655764</t>
  </si>
  <si>
    <t>https://pbs.twimg.com/profile_banners/1138613337489629184/1564857349</t>
  </si>
  <si>
    <t>https://pbs.twimg.com/profile_banners/270309249/1400862762</t>
  </si>
  <si>
    <t>https://pbs.twimg.com/profile_banners/1113138025746325505/1565007626</t>
  </si>
  <si>
    <t>https://pbs.twimg.com/profile_banners/1149114495731720195/1562805539</t>
  </si>
  <si>
    <t>https://pbs.twimg.com/profile_banners/2973855621/1564076054</t>
  </si>
  <si>
    <t>https://pbs.twimg.com/profile_banners/15115192/1506526869</t>
  </si>
  <si>
    <t>https://pbs.twimg.com/profile_banners/336485900/1363792388</t>
  </si>
  <si>
    <t>https://pbs.twimg.com/profile_banners/156710237/1549347812</t>
  </si>
  <si>
    <t>https://pbs.twimg.com/profile_banners/941746745712590848/1551767156</t>
  </si>
  <si>
    <t>https://pbs.twimg.com/profile_banners/3313362894/1440775238</t>
  </si>
  <si>
    <t>https://pbs.twimg.com/profile_banners/251961996/1528424329</t>
  </si>
  <si>
    <t>https://pbs.twimg.com/profile_banners/44545444/1477285141</t>
  </si>
  <si>
    <t>ca</t>
  </si>
  <si>
    <t>http://abs.twimg.com/images/themes/theme1/bg.png</t>
  </si>
  <si>
    <t>http://abs.twimg.com/images/themes/theme10/bg.gif</t>
  </si>
  <si>
    <t>http://abs.twimg.com/images/themes/theme14/bg.gif</t>
  </si>
  <si>
    <t>http://abs.twimg.com/images/themes/theme15/bg.png</t>
  </si>
  <si>
    <t>http://abs.twimg.com/images/themes/theme2/bg.gif</t>
  </si>
  <si>
    <t>http://abs.twimg.com/images/themes/theme18/bg.gif</t>
  </si>
  <si>
    <t>http://abs.twimg.com/images/themes/theme4/bg.gif</t>
  </si>
  <si>
    <t>http://abs.twimg.com/images/themes/theme13/bg.gif</t>
  </si>
  <si>
    <t>http://abs.twimg.com/images/themes/theme16/bg.gif</t>
  </si>
  <si>
    <t>http://abs.twimg.com/images/themes/theme9/bg.gif</t>
  </si>
  <si>
    <t>http://abs.twimg.com/images/themes/theme17/bg.gif</t>
  </si>
  <si>
    <t>http://abs.twimg.com/images/themes/theme5/bg.gif</t>
  </si>
  <si>
    <t>http://abs.twimg.com/images/themes/theme19/bg.gif</t>
  </si>
  <si>
    <t>http://pbs.twimg.com/profile_images/1113184516221341696/O5MjwV67_normal.jpg</t>
  </si>
  <si>
    <t>http://pbs.twimg.com/profile_images/905167393835581440/x6kuwTLy_normal.jpg</t>
  </si>
  <si>
    <t>http://pbs.twimg.com/profile_images/596112773521625088/y8m0PwSD_normal.jpg</t>
  </si>
  <si>
    <t>http://pbs.twimg.com/profile_images/1119308308538515458/XT_w8Nba_normal.jpg</t>
  </si>
  <si>
    <t>http://pbs.twimg.com/profile_images/804932403575787520/QmbyYNKd_normal.jpg</t>
  </si>
  <si>
    <t>http://pbs.twimg.com/profile_images/1158380142923866113/iOl33gjq_normal.jpg</t>
  </si>
  <si>
    <t>http://pbs.twimg.com/profile_images/1021581834625474560/mM_p02iU_normal.jpg</t>
  </si>
  <si>
    <t>http://pbs.twimg.com/profile_images/1159942487340982273/3XQZ2B_D_normal.jpg</t>
  </si>
  <si>
    <t>http://pbs.twimg.com/profile_images/838228314993086465/3xar39LJ_normal.jpg</t>
  </si>
  <si>
    <t>http://pbs.twimg.com/profile_images/922603057891885056/IGI009EC_normal.jpg</t>
  </si>
  <si>
    <t>http://pbs.twimg.com/profile_images/1140422711262482433/cH0HAt8z_normal.png</t>
  </si>
  <si>
    <t>http://pbs.twimg.com/profile_images/1135050455216664576/9xz36GNz_normal.jpg</t>
  </si>
  <si>
    <t>http://pbs.twimg.com/profile_images/833168691403620352/Sx6sM5kE_normal.jpg</t>
  </si>
  <si>
    <t>http://pbs.twimg.com/profile_images/993404015118438400/RIxfLrbF_normal.jpg</t>
  </si>
  <si>
    <t>http://pbs.twimg.com/profile_images/1156692425668063232/B6kOnHGb_normal.jpg</t>
  </si>
  <si>
    <t>http://pbs.twimg.com/profile_images/1079761971875069952/20YoP30y_normal.jpg</t>
  </si>
  <si>
    <t>http://pbs.twimg.com/profile_images/1149322672024588288/_uIPoDCk_normal.jpg</t>
  </si>
  <si>
    <t>http://pbs.twimg.com/profile_images/1142230791478566912/rucVkHFq_normal.jpg</t>
  </si>
  <si>
    <t>http://pbs.twimg.com/profile_images/1142498954833059840/8jpRmrXN_normal.jpg</t>
  </si>
  <si>
    <t>http://pbs.twimg.com/profile_images/1032772461060861952/iO6aPH_b_normal.jpg</t>
  </si>
  <si>
    <t>http://pbs.twimg.com/profile_images/1070815956233060352/9M84oitZ_normal.jpg</t>
  </si>
  <si>
    <t>http://pbs.twimg.com/profile_images/1070907359889784832/9_G_JfGy_normal.jpg</t>
  </si>
  <si>
    <t>http://pbs.twimg.com/profile_images/1098427536587902976/2z-f631b_normal.jpg</t>
  </si>
  <si>
    <t>http://pbs.twimg.com/profile_images/1109829109469736961/-wEDjN9k_normal.png</t>
  </si>
  <si>
    <t>http://pbs.twimg.com/profile_images/1029894026718261248/n9BdaLN1_normal.jpg</t>
  </si>
  <si>
    <t>http://pbs.twimg.com/profile_images/1144832323877294080/7DcjL_3B_normal.jpg</t>
  </si>
  <si>
    <t>http://pbs.twimg.com/profile_images/1031245863170007045/6mpmZm72_normal.jpg</t>
  </si>
  <si>
    <t>http://pbs.twimg.com/profile_images/1096864672198914048/yPt0Rwit_normal.jpg</t>
  </si>
  <si>
    <t>http://pbs.twimg.com/profile_images/964078044603285505/249tuCN0_normal.jpg</t>
  </si>
  <si>
    <t>http://pbs.twimg.com/profile_images/1113501808243167232/jMMOrzzi_normal.png</t>
  </si>
  <si>
    <t>http://pbs.twimg.com/profile_images/1121290200871624705/UUi2Dkva_normal.jpg</t>
  </si>
  <si>
    <t>http://pbs.twimg.com/profile_images/1145491039282749441/nq02h-Wb_normal.jpg</t>
  </si>
  <si>
    <t>http://pbs.twimg.com/profile_images/1130579515065937920/GNYJpI0T_normal.jpg</t>
  </si>
  <si>
    <t>http://pbs.twimg.com/profile_images/604300521885847552/86D5H8zD_normal.jpg</t>
  </si>
  <si>
    <t>http://pbs.twimg.com/profile_images/1080328535636463618/tnZ5d7_i_normal.jpg</t>
  </si>
  <si>
    <t>http://pbs.twimg.com/profile_images/1158731687070769152/II3PKQNu_normal.jpg</t>
  </si>
  <si>
    <t>http://pbs.twimg.com/profile_images/835487869716189184/Iwz7XWri_normal.jpg</t>
  </si>
  <si>
    <t>http://pbs.twimg.com/profile_images/1134711938456231938/rozxUmDs_normal.png</t>
  </si>
  <si>
    <t>http://pbs.twimg.com/profile_images/1111153699764748288/ETO8Horn_normal.jpg</t>
  </si>
  <si>
    <t>http://pbs.twimg.com/profile_images/1155838033297416192/iSq-f3M9_normal.jpg</t>
  </si>
  <si>
    <t>http://pbs.twimg.com/profile_images/1063496944771899392/qpDXuFVo_normal.jpg</t>
  </si>
  <si>
    <t>http://pbs.twimg.com/profile_images/1003542848946561024/3I74q6Hv_normal.jpg</t>
  </si>
  <si>
    <t>http://pbs.twimg.com/profile_images/1031305495494225921/S_pVeqxL_normal.jpg</t>
  </si>
  <si>
    <t>http://pbs.twimg.com/profile_images/1109879362172715009/6B35fIyT_normal.jpg</t>
  </si>
  <si>
    <t>http://pbs.twimg.com/profile_images/1033831594660904963/wXOqWeDy_normal.jpg</t>
  </si>
  <si>
    <t>http://pbs.twimg.com/profile_images/1082285888644702208/pVQKFX1U_normal.jpg</t>
  </si>
  <si>
    <t>http://pbs.twimg.com/profile_images/686218853442043905/SaZuogpD_normal.jpg</t>
  </si>
  <si>
    <t>http://pbs.twimg.com/profile_images/2226281825/stock-illustration-3810267-acorn-cartoon-characters-planting-seedling_normal.jpg</t>
  </si>
  <si>
    <t>http://pbs.twimg.com/profile_images/1023998064464486401/eaflTPfL_normal.jpg</t>
  </si>
  <si>
    <t>http://pbs.twimg.com/profile_images/1152660492780892160/SX-0_jD1_normal.jpg</t>
  </si>
  <si>
    <t>http://pbs.twimg.com/profile_images/694933782709686272/TC8I15Ii_normal.png</t>
  </si>
  <si>
    <t>http://pbs.twimg.com/profile_images/442010439656800256/XLPzdrf4_normal.jpeg</t>
  </si>
  <si>
    <t>http://pbs.twimg.com/profile_images/1160287975743381511/J1KddFJ7_normal.jpg</t>
  </si>
  <si>
    <t>http://pbs.twimg.com/profile_images/1142542885600092160/iDOchc2g_normal.jpg</t>
  </si>
  <si>
    <t>http://pbs.twimg.com/profile_images/1158807733551939589/adroFTI9_normal.jpg</t>
  </si>
  <si>
    <t>http://pbs.twimg.com/profile_images/1156654069102129152/8336acJn_normal.jpg</t>
  </si>
  <si>
    <t>http://pbs.twimg.com/profile_images/1071476948109537280/YpiQUBIm_normal.jpg</t>
  </si>
  <si>
    <t>http://pbs.twimg.com/profile_images/1133129941929865217/PGIc6pJ3_normal.jpg</t>
  </si>
  <si>
    <t>http://pbs.twimg.com/profile_images/1155711421121998849/JR3X1Uq2_normal.jpg</t>
  </si>
  <si>
    <t>http://pbs.twimg.com/profile_images/1102475840892223488/o4opnz_N_normal.jpg</t>
  </si>
  <si>
    <t>http://pbs.twimg.com/profile_images/1159968239356542976/7gKtnGY__normal.jpg</t>
  </si>
  <si>
    <t>http://pbs.twimg.com/profile_images/1148487637323223040/O8gH-t8o_normal.jpg</t>
  </si>
  <si>
    <t>http://pbs.twimg.com/profile_images/1160433402182537216/TS6HzMDh_normal.jpg</t>
  </si>
  <si>
    <t>http://pbs.twimg.com/profile_images/879285727728685056/ZQ9Gd3Oo_normal.jpg</t>
  </si>
  <si>
    <t>http://pbs.twimg.com/profile_images/1158124677862252544/UPVDuL2a_normal.jpg</t>
  </si>
  <si>
    <t>http://pbs.twimg.com/profile_images/448301181324894208/vqY_gIaL_normal.jpeg</t>
  </si>
  <si>
    <t>Open Twitter Page for This Person</t>
  </si>
  <si>
    <t>https://twitter.com/richardfdillon</t>
  </si>
  <si>
    <t>https://twitter.com/sherryfordf</t>
  </si>
  <si>
    <t>https://twitter.com/forrover</t>
  </si>
  <si>
    <t>https://twitter.com/dianearleth</t>
  </si>
  <si>
    <t>https://twitter.com/jacano56</t>
  </si>
  <si>
    <t>https://twitter.com/juanfra1640</t>
  </si>
  <si>
    <t>https://twitter.com/docsuke</t>
  </si>
  <si>
    <t>https://twitter.com/hive_kokura</t>
  </si>
  <si>
    <t>https://twitter.com/qtjgtpgjtp</t>
  </si>
  <si>
    <t>https://twitter.com/peachiwasaki</t>
  </si>
  <si>
    <t>https://twitter.com/freq_bg</t>
  </si>
  <si>
    <t>https://twitter.com/julianassanges1</t>
  </si>
  <si>
    <t>https://twitter.com/gordonfetcher</t>
  </si>
  <si>
    <t>https://twitter.com/kexxxxxxu</t>
  </si>
  <si>
    <t>https://twitter.com/dadadadadaifuku</t>
  </si>
  <si>
    <t>https://twitter.com/winglesia</t>
  </si>
  <si>
    <t>https://twitter.com/pettyhomomd</t>
  </si>
  <si>
    <t>https://twitter.com/traependergrast</t>
  </si>
  <si>
    <t>https://twitter.com/crackerstx</t>
  </si>
  <si>
    <t>https://twitter.com/tripplindytripp</t>
  </si>
  <si>
    <t>https://twitter.com/petsoundshigo</t>
  </si>
  <si>
    <t>https://twitter.com/bracimadetd</t>
  </si>
  <si>
    <t>https://twitter.com/jaumcrlhs</t>
  </si>
  <si>
    <t>https://twitter.com/kolbemario</t>
  </si>
  <si>
    <t>https://twitter.com/noahj456</t>
  </si>
  <si>
    <t>https://twitter.com/kensingtonpuppy</t>
  </si>
  <si>
    <t>https://twitter.com/40ksk</t>
  </si>
  <si>
    <t>https://twitter.com/yamasaki_brown</t>
  </si>
  <si>
    <t>https://twitter.com/ykkgroundzero</t>
  </si>
  <si>
    <t>https://twitter.com/tbackhighschool</t>
  </si>
  <si>
    <t>https://twitter.com/tok288hate</t>
  </si>
  <si>
    <t>https://twitter.com/ryozypowell</t>
  </si>
  <si>
    <t>https://twitter.com/thuddless</t>
  </si>
  <si>
    <t>https://twitter.com/jesssicasings</t>
  </si>
  <si>
    <t>https://twitter.com/2014_kath</t>
  </si>
  <si>
    <t>https://twitter.com/dt_loughborough</t>
  </si>
  <si>
    <t>https://twitter.com/66helen_moss</t>
  </si>
  <si>
    <t>https://twitter.com/kelpie1412</t>
  </si>
  <si>
    <t>https://twitter.com/lisa123anderson</t>
  </si>
  <si>
    <t>https://twitter.com/herbivore79</t>
  </si>
  <si>
    <t>https://twitter.com/njb2904</t>
  </si>
  <si>
    <t>https://twitter.com/malchris1954</t>
  </si>
  <si>
    <t>https://twitter.com/clairebilling</t>
  </si>
  <si>
    <t>https://twitter.com/adele_wright</t>
  </si>
  <si>
    <t>https://twitter.com/cheryl_martin1</t>
  </si>
  <si>
    <t>https://twitter.com/dorismalula</t>
  </si>
  <si>
    <t>https://twitter.com/universe_ulaw</t>
  </si>
  <si>
    <t>https://twitter.com/samylovesbags</t>
  </si>
  <si>
    <t>https://twitter.com/rubyboots1</t>
  </si>
  <si>
    <t>https://twitter.com/mynardann</t>
  </si>
  <si>
    <t>https://twitter.com/west1809</t>
  </si>
  <si>
    <t>https://twitter.com/christhomas290</t>
  </si>
  <si>
    <t>https://twitter.com/babshabbi</t>
  </si>
  <si>
    <t>https://twitter.com/lvhjs</t>
  </si>
  <si>
    <t>https://twitter.com/myvantaehyung</t>
  </si>
  <si>
    <t>https://twitter.com/trxviachan</t>
  </si>
  <si>
    <t>https://twitter.com/kingstonlurcher</t>
  </si>
  <si>
    <t>https://twitter.com/xeitoirauxa</t>
  </si>
  <si>
    <t>https://twitter.com/marta_catalonia</t>
  </si>
  <si>
    <t>https://twitter.com/lvl25magikarp</t>
  </si>
  <si>
    <t>https://twitter.com/watchmixer</t>
  </si>
  <si>
    <t>https://twitter.com/propagandapand8</t>
  </si>
  <si>
    <t>https://twitter.com/dogwater9</t>
  </si>
  <si>
    <t>https://twitter.com/amrith</t>
  </si>
  <si>
    <t>https://twitter.com/tyberiussays</t>
  </si>
  <si>
    <t>https://twitter.com/thornhalo</t>
  </si>
  <si>
    <t>https://twitter.com/murrekifoxfloof</t>
  </si>
  <si>
    <t>https://twitter.com/makaticub</t>
  </si>
  <si>
    <t>https://twitter.com/jamk989</t>
  </si>
  <si>
    <t>https://twitter.com/gilsonolmedo</t>
  </si>
  <si>
    <t>https://twitter.com/morio47</t>
  </si>
  <si>
    <t>https://twitter.com/nxixtx</t>
  </si>
  <si>
    <t>https://twitter.com/ill_krsmy</t>
  </si>
  <si>
    <t>https://twitter.com/brionicsjp</t>
  </si>
  <si>
    <t>https://twitter.com/shinichi_oomine</t>
  </si>
  <si>
    <t>https://twitter.com/takahiro_drs</t>
  </si>
  <si>
    <t>https://twitter.com/bellonietabeta</t>
  </si>
  <si>
    <t>https://twitter.com/illdat</t>
  </si>
  <si>
    <t>https://twitter.com/klaxiondr</t>
  </si>
  <si>
    <t>https://twitter.com/s56_shimonoseki</t>
  </si>
  <si>
    <t>https://twitter.com/allen_walker_c</t>
  </si>
  <si>
    <t>https://twitter.com/atsushi_511</t>
  </si>
  <si>
    <t>https://twitter.com/kyoto_bukotsu</t>
  </si>
  <si>
    <t>https://twitter.com/toilet_ba</t>
  </si>
  <si>
    <t>https://twitter.com/erolin0906</t>
  </si>
  <si>
    <t>https://twitter.com/tomo_kinoco</t>
  </si>
  <si>
    <t>https://twitter.com/mystethoforpets</t>
  </si>
  <si>
    <t>https://twitter.com/tiltmaxx</t>
  </si>
  <si>
    <t>https://twitter.com/frontofunion</t>
  </si>
  <si>
    <t>https://twitter.com/namidbx</t>
  </si>
  <si>
    <t>https://twitter.com/tpxasfuck</t>
  </si>
  <si>
    <t>https://twitter.com/chibaa2c</t>
  </si>
  <si>
    <t>https://twitter.com/maxxrooney</t>
  </si>
  <si>
    <t>https://twitter.com/buildrum</t>
  </si>
  <si>
    <t>https://twitter.com/shortofsaying</t>
  </si>
  <si>
    <t>https://twitter.com/brazilsh</t>
  </si>
  <si>
    <t>https://twitter.com/caseudidntnoso</t>
  </si>
  <si>
    <t>https://twitter.com/aquelaisaali</t>
  </si>
  <si>
    <t>https://twitter.com/fenwickcho</t>
  </si>
  <si>
    <t>https://twitter.com/maggarooo</t>
  </si>
  <si>
    <t>https://twitter.com/paperhearts79</t>
  </si>
  <si>
    <t>https://twitter.com/jamies_life</t>
  </si>
  <si>
    <t>https://twitter.com/janiedeveny</t>
  </si>
  <si>
    <t>https://twitter.com/mrpettpett</t>
  </si>
  <si>
    <t>https://twitter.com/lessaestrela</t>
  </si>
  <si>
    <t>https://twitter.com/doggosborkbork</t>
  </si>
  <si>
    <t>https://twitter.com/preservedemoney</t>
  </si>
  <si>
    <t>https://twitter.com/authoroux</t>
  </si>
  <si>
    <t>https://twitter.com/mrszimmerbun</t>
  </si>
  <si>
    <t>https://twitter.com/iulluby</t>
  </si>
  <si>
    <t>https://twitter.com/leafleteer666</t>
  </si>
  <si>
    <t>https://twitter.com/moraless_gxdxtx</t>
  </si>
  <si>
    <t>https://twitter.com/yuuki_ookami</t>
  </si>
  <si>
    <t>https://twitter.com/iddamashi_kgsm</t>
  </si>
  <si>
    <t>https://twitter.com/mojonogyakusyuu</t>
  </si>
  <si>
    <t>https://twitter.com/barleylabrador</t>
  </si>
  <si>
    <t>https://twitter.com/ginagina_j</t>
  </si>
  <si>
    <t>https://twitter.com/cheryl_lemme</t>
  </si>
  <si>
    <t>https://twitter.com/dumptruckduke</t>
  </si>
  <si>
    <t>https://twitter.com/wendaidaballiz</t>
  </si>
  <si>
    <t>https://twitter.com/hfl32004</t>
  </si>
  <si>
    <t>https://twitter.com/whatevernever14</t>
  </si>
  <si>
    <t>https://twitter.com/xxladyscreamxx</t>
  </si>
  <si>
    <t>https://twitter.com/barneylab1</t>
  </si>
  <si>
    <t>https://twitter.com/whisky_time</t>
  </si>
  <si>
    <t>https://twitter.com/kiyo_kxcxhxc</t>
  </si>
  <si>
    <t>https://twitter.com/oppaida85712554</t>
  </si>
  <si>
    <t>https://twitter.com/badger4657</t>
  </si>
  <si>
    <t>https://twitter.com/alaskabambaataa</t>
  </si>
  <si>
    <t>https://twitter.com/lowcarb</t>
  </si>
  <si>
    <t>https://twitter.com/shmoopylicious</t>
  </si>
  <si>
    <t>https://twitter.com/waltcat1</t>
  </si>
  <si>
    <t>https://twitter.com/sandra42029412</t>
  </si>
  <si>
    <t>https://twitter.com/myumyu_qtmilk</t>
  </si>
  <si>
    <t>https://twitter.com/ashtoniii1</t>
  </si>
  <si>
    <t>https://twitter.com/vaetilda</t>
  </si>
  <si>
    <t>https://twitter.com/bevng1971</t>
  </si>
  <si>
    <t>https://twitter.com/ilclandestinotw</t>
  </si>
  <si>
    <t>https://twitter.com/pd2ot</t>
  </si>
  <si>
    <t>https://twitter.com/kevinscampi</t>
  </si>
  <si>
    <t>https://twitter.com/agnibankai</t>
  </si>
  <si>
    <t>https://twitter.com/shayoneespeaks</t>
  </si>
  <si>
    <t>https://twitter.com/darthdevi</t>
  </si>
  <si>
    <t>https://twitter.com/cutedogsww</t>
  </si>
  <si>
    <t>https://twitter.com/_bipolarstar</t>
  </si>
  <si>
    <t>https://twitter.com/caringhumans</t>
  </si>
  <si>
    <t>https://twitter.com/muhteremustad</t>
  </si>
  <si>
    <t>https://twitter.com/treato_com</t>
  </si>
  <si>
    <t>https://twitter.com/bgbarkery</t>
  </si>
  <si>
    <t>https://twitter.com/chewhdc</t>
  </si>
  <si>
    <t>https://twitter.com/vitahli</t>
  </si>
  <si>
    <t>https://twitter.com/noeneedsvelez</t>
  </si>
  <si>
    <t>https://twitter.com/manar20makadi</t>
  </si>
  <si>
    <t>https://twitter.com/meddy52</t>
  </si>
  <si>
    <t>https://twitter.com/tobiassir</t>
  </si>
  <si>
    <t>https://twitter.com/arc_shepherd</t>
  </si>
  <si>
    <t>https://twitter.com/sketchbeetleart</t>
  </si>
  <si>
    <t>https://twitter.com/liz_stivers</t>
  </si>
  <si>
    <t>https://twitter.com/michaelaokla</t>
  </si>
  <si>
    <t>https://twitter.com/anitazereshki</t>
  </si>
  <si>
    <t>https://twitter.com/dogtordraks</t>
  </si>
  <si>
    <t>https://twitter.com/lyra725</t>
  </si>
  <si>
    <t>https://twitter.com/lakarius</t>
  </si>
  <si>
    <t>https://twitter.com/karolmdpofc1</t>
  </si>
  <si>
    <t>https://twitter.com/jett_the_aussie</t>
  </si>
  <si>
    <t>https://twitter.com/mya_nicoleeee</t>
  </si>
  <si>
    <t>https://twitter.com/imannieb</t>
  </si>
  <si>
    <t>https://twitter.com/cponperformance</t>
  </si>
  <si>
    <t>https://twitter.com/masa99chaos</t>
  </si>
  <si>
    <t>https://twitter.com/norino0720</t>
  </si>
  <si>
    <t>https://twitter.com/theaterquep</t>
  </si>
  <si>
    <t>https://twitter.com/crackthemarian</t>
  </si>
  <si>
    <t>https://twitter.com/thknwco</t>
  </si>
  <si>
    <t>https://twitter.com/a</t>
  </si>
  <si>
    <t>richardfdillon
A damn good paella to celebrate
my first 'outing' since the cataract
operation - and today's win by
the mighty Bombers. #treatopizzeriabarandtapas
#treato #paella #melbournepaella
#firstoutingâ€¦ https://t.co/LfZkboCrkd</t>
  </si>
  <si>
    <t>sherryfordf
RT @ForRover: Treato catching with
a terrific trio! https://t.co/ZFF0sb0Dqf</t>
  </si>
  <si>
    <t>forrover
@ginagina_j @barleylabrador Barley
definitely can do a “Stay” she
just gets too excited for the treato
sometimes _xD83E__xDD23__xD83E__xDD23__xD83E__xDD23_ https://t.co/yNu9Q1MLLp</t>
  </si>
  <si>
    <t>dianearleth
CON RISOPUS NO SE JUEGA, tÃº puedes
montar el treato que quieras pero
no te metas con ellllllll https://t.co/XUuzjE8tID</t>
  </si>
  <si>
    <t>jacano56
VEDETE: Moza e mú güen ver que
trebaja n'el treato y q'alleva
pa vistír un hato escasico rematáo
e tela, paique'l presonal puá jipal'le
hista l'anca. Asin que tós los
mozos e la güerta s'hacen yesca
rabiculáos, en cuanti ascuchan
q'ogaño allega pa la feria anguna
vedete jaquetona https://t.co/9BHsvfhC7D</t>
  </si>
  <si>
    <t>juanfra1640
RT @jacano56: VEDETE: Moza e mú
güen ver que trebaja n'el treato
y q'alleva pa vistír un hato escasico
rematáo e tela, paique'l presonal
pu…</t>
  </si>
  <si>
    <t>docsuke
RT @qtjgtpgjtp: 今週土曜日_xD83C__xDF4D_ 情熱のラテンマン"ピーチ岩崎"が小倉へ‼️
CALITEMPO 2019.6.15 (sat) @hive_kokura
DOOR ¥2000 (w1d) OPEN 22:00〜 "GUEST
DJ" ピーチ岩崎 LIVE…</t>
  </si>
  <si>
    <t>hive_kokura
本日です！ CALITEMPO 22:00- ¥2000(+1d)
GUEST DJ ピーチ岩崎 LIVE 1Pint treato
The Kilkenny ピテカントロピクス DJs DAIFUKU
BEI NAKASHIMA 大石勇介 SSD https://t.co/qPgOzfA7dr</t>
  </si>
  <si>
    <t>qtjgtpgjtp
今週土曜日_xD83C__xDF4D_ 情熱のラテンマン"ピーチ岩崎"が小倉へ‼️ CALITEMPO
2019.6.15 (sat) @hive_kokura DOOR
¥2000 (w1d) OPEN 22:00〜 "GUEST
DJ" ピーチ岩崎 LIVE 1Pint treato The
Kilkenny ピテカントロピクス "DJ" DAIFUKU
BEI NAKASHIMA 大石勇介 SSD https://t.co/DxL70Ijv03</t>
  </si>
  <si>
    <t>peachiwasaki
RT @qtjgtpgjtp: 今週土曜日_xD83C__xDF4D_ 情熱のラテンマン"ピーチ岩崎"が小倉へ‼️
CALITEMPO 2019.6.15 (sat) @hive_kokura
DOOR ¥2000 (w1d) OPEN 22:00〜 "GUEST
DJ" ピーチ岩崎 LIVE…</t>
  </si>
  <si>
    <t>freq_bg
RT @qtjgtpgjtp: 今週土曜日_xD83C__xDF4D_ 情熱のラテンマン"ピーチ岩崎"が小倉へ‼️
CALITEMPO 2019.6.15 (sat) @hive_kokura
DOOR ¥2000 (w1d) OPEN 22:00〜 "GUEST
DJ" ピーチ岩崎 LIVE…</t>
  </si>
  <si>
    <t>julianassanges1
RT @GordonFetcher: Is that treato
for me? #corgi #puppy #whitecorgi
https://t.co/1FJxGZMQha</t>
  </si>
  <si>
    <t>gordonfetcher
Is that treato for me? #corgi #puppy
#whitecorgi https://t.co/1FJxGZMQha</t>
  </si>
  <si>
    <t>kexxxxxxu
RT @qtjgtpgjtp: 今週土曜日_xD83C__xDF4D_ 情熱のラテンマン"ピーチ岩崎"が小倉へ‼️
CALITEMPO 2019.6.15 (sat) @hive_kokura
DOOR ¥2000 (w1d) OPEN 22:00〜 "GUEST
DJ" ピーチ岩崎 LIVE…</t>
  </si>
  <si>
    <t>dadadadadaifuku
RT @qtjgtpgjtp: 今週土曜日_xD83C__xDF4D_ 情熱のラテンマン"ピーチ岩崎"が小倉へ‼️
CALITEMPO 2019.6.15 (sat) @hive_kokura
DOOR ¥2000 (w1d) OPEN 22:00〜 "GUEST
DJ" ピーチ岩崎 LIVE…</t>
  </si>
  <si>
    <t>winglesia
@traependergrast @PettyHomoMD Orion.
I’m done _xD83D__xDE29_ _xD83D__xDCAB_ Dis one of my. It
follow. Will bork for treato and
cat-thing https://t.co/eu3ahD0zyd</t>
  </si>
  <si>
    <t xml:space="preserve">pettyhomomd
</t>
  </si>
  <si>
    <t xml:space="preserve">traependergrast
</t>
  </si>
  <si>
    <t>crackerstx
RT @GordonFetcher: Is that treato
for me? #corgi #puppy #whitecorgi
https://t.co/1FJxGZMQha</t>
  </si>
  <si>
    <t>tripplindytripp
RT @GordonFetcher: Is that treato
for me? #corgi #puppy #whitecorgi
https://t.co/1FJxGZMQha</t>
  </si>
  <si>
    <t>petsoundshigo
RT @qtjgtpgjtp: 今週土曜日_xD83C__xDF4D_ 情熱のラテンマン"ピーチ岩崎"が小倉へ‼️
CALITEMPO 2019.6.15 (sat) @hive_kokura
DOOR ¥2000 (w1d) OPEN 22:00〜 "GUEST
DJ" ピーチ岩崎 LIVE…</t>
  </si>
  <si>
    <t>bracimadetd
"Essa greve parece um daqueles
espetáculos de treato que foram
extremamente badalados mas que
tendem a não fazer sucesso pq a
platéia não foi devidamente ensaiada"
Quando até o Josias de Souza consegue
ser sensato é pq os esquerdistas
estão perdidos mesmo. #DemitaOGrevista
https://t.co/rr6xCmugln</t>
  </si>
  <si>
    <t>jaumcrlhs
RT @BRacimadetd: "Essa greve parece
um daqueles espetáculos de treato
que foram extremamente badalados
mas que tendem a não fazer sucesso
p…</t>
  </si>
  <si>
    <t>kolbemario
@NoahJ456 Vader says give me treato
https://t.co/UxiR8qAntb</t>
  </si>
  <si>
    <t xml:space="preserve">noahj456
</t>
  </si>
  <si>
    <t>kensingtonpuppy
Get dat treato! -Kensington Tag
your friends ❤️ and follow! . .
. . #goldenretrieverpuppy #goldensofinstagram
#goldens_ofinstagram #goldenpuppy
#dogsofinstaworld #dogsofinsta
#fluffypack #petsvideo #cutedogsworldwide…
https://t.co/QBDkCw2D5b</t>
  </si>
  <si>
    <t>40ksk
RT @yamasaki_brown: KLAXION LIVE
2本目小倉場所。九州へようこそ。 2019/7/6(土) 『FRONT
OF UNION 北九州 NIGHT』 @小倉 FUSE 【開場/開演】16時/16時30分
【チケット】2,500円(+1D)/3,00…</t>
  </si>
  <si>
    <t>yamasaki_brown
KLAXION LIVE 2本目小倉場所。九州へようこそ。 2019/7/6(土)
『FRONT OF UNION 北九州 NIGHT』 @小倉
FUSE 【開場/開演】16時/16時30分 【チケット】2,500円(+1D)/3,000円(+1D)
w/ KIM FIVE NO RISK BEYOND HATE
EX-C BUILD STARTER universe last
a ward 1Pint treato The Kilkenny
House Of Steel https://t.co/nMKJfpZu7F</t>
  </si>
  <si>
    <t>ykkgroundzero
RT @yamasaki_brown: KLAXION LIVE
2本目小倉場所。九州へようこそ。 2019/7/6(土) 『FRONT
OF UNION 北九州 NIGHT』 @小倉 FUSE 【開場/開演】16時/16時30分
【チケット】2,500円(+1D)/3,00…</t>
  </si>
  <si>
    <t>tbackhighschool
RT @yamasaki_brown: KLAXION LIVE
2本目小倉場所。九州へようこそ。 2019/7/6(土) 『FRONT
OF UNION 北九州 NIGHT』 @小倉 FUSE 【開場/開演】16時/16時30分
【チケット】2,500円(+1D)/3,00…</t>
  </si>
  <si>
    <t>tok288hate
RT @yamasaki_brown: KLAXION LIVE
2本目小倉場所。九州へようこそ。 2019/7/6(土) 『FRONT
OF UNION 北九州 NIGHT』 @小倉 FUSE 【開場/開演】16時/16時30分
【チケット】2,500円(+1D)/3,00…</t>
  </si>
  <si>
    <t>ryozypowell
RT @yamasaki_brown: KLAXION LIVE
2本目小倉場所。九州へようこそ。 2019/7/6(土) 『FRONT
OF UNION 北九州 NIGHT』 @小倉 FUSE 【開場/開演】16時/16時30分
【チケット】2,500円(+1D)/3,00…</t>
  </si>
  <si>
    <t>thuddless
Waiting for a #treato _xD83E__xDDB4_ #gravybones
#bedtime #dogdo #pedigree #samoyed
#cute #furbaby #sleepy @ Galleywood
https://t.co/5wMJFoGQwJ</t>
  </si>
  <si>
    <t>jesssicasings
Abby Lou has officially learned
there is a treato in her binkie
_xD83D__xDE02__xD83D__xDC3E_ https://t.co/G0fgUxo5cT</t>
  </si>
  <si>
    <t>2014_kath
RT @DT_Loughborough: "I spy treato's..."
Sadie the terrier is looking for
her pawfect home, she's a bundle
of joy and full of enthusiasm.
S…</t>
  </si>
  <si>
    <t>dt_loughborough
"I spy treato's..." Sadie the terrier
is looking for her pawfect home,
she's a bundle of joy and full
of enthusiasm. She'd like an adult
only home with no other pets! _xD83D__xDC3E__xD83D__xDC9B_
#dogstrust #adifl #adoptdontshop
#terrier https://t.co/qZrFp7FmBm</t>
  </si>
  <si>
    <t>66helen_moss
RT @DT_Loughborough: "I spy treato's..."
Sadie the terrier is looking for
her pawfect home, she's a bundle
of joy and full of enthusiasm.
S…</t>
  </si>
  <si>
    <t>kelpie1412
RT @DT_Loughborough: "I spy treato's..."
Sadie the terrier is looking for
her pawfect home, she's a bundle
of joy and full of enthusiasm.
S…</t>
  </si>
  <si>
    <t>lisa123anderson
RT @DT_Loughborough: "I spy treato's..."
Sadie the terrier is looking for
her pawfect home, she's a bundle
of joy and full of enthusiasm.
S…</t>
  </si>
  <si>
    <t>herbivore79
RT @DT_Loughborough: "I spy treato's..."
Sadie the terrier is looking for
her pawfect home, she's a bundle
of joy and full of enthusiasm.
S…</t>
  </si>
  <si>
    <t>njb2904
RT @DT_Loughborough: "I spy treato's..."
Sadie the terrier is looking for
her pawfect home, she's a bundle
of joy and full of enthusiasm.
S…</t>
  </si>
  <si>
    <t>malchris1954
RT @DT_Loughborough: "I spy treato's..."
Sadie the terrier is looking for
her pawfect home, she's a bundle
of joy and full of enthusiasm.
S…</t>
  </si>
  <si>
    <t>clairebilling
RT @DT_Loughborough: "I spy treato's..."
Sadie the terrier is looking for
her pawfect home, she's a bundle
of joy and full of enthusiasm.
S…</t>
  </si>
  <si>
    <t>adele_wright
RT @DT_Loughborough: "I spy treato's..."
Sadie the terrier is looking for
her pawfect home, she's a bundle
of joy and full of enthusiasm.
S…</t>
  </si>
  <si>
    <t>cheryl_martin1
RT @DT_Loughborough: "I spy treato's..."
Sadie the terrier is looking for
her pawfect home, she's a bundle
of joy and full of enthusiasm.
S…</t>
  </si>
  <si>
    <t>dorismalula
RT @DT_Loughborough: "I spy treato's..."
Sadie the terrier is looking for
her pawfect home, she's a bundle
of joy and full of enthusiasm.
S…</t>
  </si>
  <si>
    <t>universe_ulaw
RT @yamasaki_brown: KLAXION LIVE
2本目小倉場所。九州へようこそ。 2019/7/6(土) 『FRONT
OF UNION 北九州 NIGHT』 @小倉 FUSE 【開場/開演】16時/16時30分
【チケット】2,500円(+1D)/3,00…</t>
  </si>
  <si>
    <t>samylovesbags
RT @DT_Loughborough: "I spy treato's..."
Sadie the terrier is looking for
her pawfect home, she's a bundle
of joy and full of enthusiasm.
S…</t>
  </si>
  <si>
    <t>rubyboots1
RT @DT_Loughborough: "I spy treato's..."
Sadie the terrier is looking for
her pawfect home, she's a bundle
of joy and full of enthusiasm.
S…</t>
  </si>
  <si>
    <t>mynardann
RT @DT_Loughborough: "I spy treato's..."
Sadie the terrier is looking for
her pawfect home, she's a bundle
of joy and full of enthusiasm.
S…</t>
  </si>
  <si>
    <t>west1809
RT @DT_Loughborough: "I spy treato's..."
Sadie the terrier is looking for
her pawfect home, she's a bundle
of joy and full of enthusiasm.
S…</t>
  </si>
  <si>
    <t>christhomas290
RT @DT_Loughborough: "I spy treato's..."
Sadie the terrier is looking for
her pawfect home, she's a bundle
of joy and full of enthusiasm.
S…</t>
  </si>
  <si>
    <t>babshabbi
RT @DT_Loughborough: "I spy treato's..."
Sadie the terrier is looking for
her pawfect home, she's a bundle
of joy and full of enthusiasm.
S…</t>
  </si>
  <si>
    <t>lvhjs
RT @myvantaehyung: 1 like = 1 pet
1 reply = 1 belly rub 1 retweet
= 1 treato https://t.co/naRNmSouOp</t>
  </si>
  <si>
    <t>myvantaehyung
1 like = 1 pet 1 reply = 1 belly
rub 1 retweet = 1 treato https://t.co/naRNmSouOp</t>
  </si>
  <si>
    <t>trxviachan
RT @myvantaehyung: 1 like = 1 pet
1 reply = 1 belly rub 1 retweet
= 1 treato https://t.co/naRNmSouOp</t>
  </si>
  <si>
    <t>kingstonlurcher
RT @DT_Loughborough: "I spy treato's..."
Sadie the terrier is looking for
her pawfect home, she's a bundle
of joy and full of enthusiasm.
S…</t>
  </si>
  <si>
    <t>xeitoirauxa
@Marta_catalonia Com “treato”</t>
  </si>
  <si>
    <t xml:space="preserve">marta_catalonia
</t>
  </si>
  <si>
    <t>lvl25magikarp
There's a storm going and the dogs
are nervous so I'm stuck at home.
Every follow today gives a nervous
doggo a treato! https://t.co/JhrgS36s27
via @WatchMixer</t>
  </si>
  <si>
    <t xml:space="preserve">watchmixer
</t>
  </si>
  <si>
    <t>propagandapand8
RT @GordonFetcher: Is that treato
for me? #corgi #puppy #whitecorgi
https://t.co/1FJxGZMQha</t>
  </si>
  <si>
    <t>dogwater9
RT @GordonFetcher: Is that treato
for me? #corgi #puppy #whitecorgi
https://t.co/1FJxGZMQha</t>
  </si>
  <si>
    <t>amrith
@TyberiusSays Treato 4 u https://t.co/SAs5UATXDf</t>
  </si>
  <si>
    <t xml:space="preserve">tyberiussays
</t>
  </si>
  <si>
    <t>thornhalo
give treato please! https://t.co/YlGvJP7Nyg</t>
  </si>
  <si>
    <t>murrekifoxfloof
Amazon Fresh Grocery List: Milk
Eggs Puppy Food Treato's Chickums
Corsair Gaming Mouse Pad Yeah~~
_xD83D__xDE0E_ https://t.co/bUsBDsMZra</t>
  </si>
  <si>
    <t>makaticub
RT @MurrekiFoxfloof: Amazon Fresh
Grocery List: Milk Eggs Puppy Food
Treato's Chickums Corsair Gaming
Mouse Pad Yeah~~ _xD83D__xDE0E_ https://t.co/bUs…</t>
  </si>
  <si>
    <t>jamk989
#basenji #basenjisofinstagram #basenjimix
#treato #dogmom #playtime #chew
#nomnom https://t.co/vS42Vm1G1h</t>
  </si>
  <si>
    <t>gilsonolmedo
treato! https://t.co/pCcm8dhlYc</t>
  </si>
  <si>
    <t>morio47
RT @NxIxTx: Brionicsã®æ¬¡ã®ãƒ©ã‚¤ãƒ–ã¯åŒ—ä¹å·žã‚ˆã‚Š1pint
Treato The Killkennyã‚’è¿Žãˆã€Bloodyã€The
Pintsã€Moralessã¨è¶…å¼·åŠ›ãƒ¡ãƒ³ãƒ„ï¼
SRãƒ›ãƒ¼ãƒ«ãŒã‚¢ã‚¤ãƒªãƒƒã‚·ãƒ¥ã«â€¦ãƒ©ã‚¹ãƒ†ã‚£ãƒƒã‚¯ã«â€¦æ¿€ã—ãã€æºã‚Œã‚‹ï¼è¸Šã‚‹ï¼ï¼
å¤ã®çµ‚ã‚ã‚Šã«â€¦</t>
  </si>
  <si>
    <t>nxixtx
RT @MORALESS_GxDxTx: MORALESS next
month GIG ‼︎ 2019/8/31(土)@鹿児島 SR
HALL SOUTHERN JAWBREAKER 1Pint
treato The Killkenny(北九州) BLOODY
BRIO…</t>
  </si>
  <si>
    <t>ill_krsmy
RT @brionicsjp: Next Brionics gig...!!!
2019.08.31(SAT) Rage presents "SOUTHERN
JAWBREAKER" ï¼ é¹¿å…å³¶SR Hall
OPEN/19:30 START/20:00 ADV Â¥200â€¦</t>
  </si>
  <si>
    <t>brionicsjp
RT @MORALESS_GxDxTx: MORALESS next
month GIG ‼︎ 2019/8/31(土)@鹿児島 SR
HALL SOUTHERN JAWBREAKER 1Pint
treato The Killkenny(北九州) BLOODY
BRIO…</t>
  </si>
  <si>
    <t>shinichi_oomine
RT @brionicsjp: Next Brionics gig...!!!
2019.08.31(SAT) Rage presents "SOUTHERN
JAWBREAKER" ï¼ é¹¿å…å³¶SR Hall
OPEN/19:30 START/20:00 ADV Â¥200â€¦</t>
  </si>
  <si>
    <t>takahiro_drs
RT @NxIxTx: Brionicsã®æ¬¡ã®ãƒ©ã‚¤ãƒ–ã¯åŒ—ä¹å·žã‚ˆã‚Š1pint
Treato The Killkennyã‚’è¿Žãˆã€Bloodyã€The
Pintsã€Moralessã¨è¶…å¼·åŠ›ãƒ¡ãƒ³ãƒ„ï¼
SRãƒ›ãƒ¼ãƒ«ãŒã‚¢ã‚¤ãƒªãƒƒã‚·ãƒ¥ã«â€¦ãƒ©ã‚¹ãƒ†ã‚£ãƒƒã‚¯ã«â€¦æ¿€ã—ãã€æºã‚Œã‚‹ï¼è¸Šã‚‹ï¼ï¼
å¤ã®çµ‚ã‚ã‚Šã«â€¦</t>
  </si>
  <si>
    <t>bellonietabeta
RT @brionicsjp: Next Brionics gig...!!!
2019.08.31(SAT) Rage presents "SOUTHERN
JAWBREAKER" ï¼ é¹¿å…å³¶SR Hall
OPEN/19:30 START/20:00 ADV Â¥200â€¦</t>
  </si>
  <si>
    <t>illdat
RT @KLAXIONdr: FRONT OF UNION åŒ—ä¹å·žNIGHT
7ï¼6 åœŸæ›œå°å€‰FUSE OPEN 16:00
START 16:30 ãƒã‚±ãƒƒãƒˆ å‰å£²ã‚ŠÂ¥2500
å½“æ—¥Â¥3000 è¦1æ¯æ³¨æ–‡ KIM(äº¬éƒ½)
FIVE NO RIâ€¦</t>
  </si>
  <si>
    <t>klaxiondr
FRONT OF UNION åŒ—ä¹å·žNIGHT 7ï¼6
åœŸæ›œå°å€‰FUSE OPEN 16:00 START
16:30 ãƒã‚±ãƒƒãƒˆ å‰å£²ã‚ŠÂ¥2500
å½“æ—¥Â¥3000 è¦1æ¯æ³¨æ–‡ KIM(äº¬éƒ½)
FIVE NO RISK(å¤§é˜ª) BEYOND HATE(æµœæ¾)
EX-C(å¤§é˜ª) BUILD(ç†Šæœ¬) STARTER(åšå¤š)
universe last a ward 1Pint treato
The Kilkenny House Of Steel KLAXION
https://t.co/UuvxfeOZ2Y</t>
  </si>
  <si>
    <t>s56_shimonoseki
RT @KLAXIONdr: FRONT OF UNION åŒ—ä¹å·žNIGHT
7ï¼6 åœŸæ›œå°å€‰FUSE OPEN 16:00
START 16:30 ãƒã‚±ãƒƒãƒˆ å‰å£²ã‚ŠÂ¥2500
å½“æ—¥Â¥3000 è¦1æ¯æ³¨æ–‡ KIM(äº¬éƒ½)
FIVE NO RIâ€¦</t>
  </si>
  <si>
    <t>allen_walker_c
Allen and esca cruising through
the treato section in the supermarket
https://t.co/DLSxRdXQSj</t>
  </si>
  <si>
    <t>atsushi_511
RT @kyoto_bukotsu: KiM NEXT GIG!!
ã‚³ãƒ³ãƒ”ãƒ¬ã‚³ç™º åŒ—ä¹å·žç·¨ï¼
7æœˆ6æ—¥ åœŸ @å°å€‰FUSE FRONT
OF UNION åŒ—ä¹å·žNIGHT é–‹å ´16:00/é–‹æ¼”16:30
å‰å£²2,500å††/å½“æ—¥3,000å††(è¦1D)
å‡ºæ¼” w/ FIVE NOâ€¦</t>
  </si>
  <si>
    <t>kyoto_bukotsu
KiM NEXT GIG!! ã‚³ãƒ³ãƒ”ãƒ¬ã‚³ç™º
åŒ—ä¹å·žç·¨ï¼ 7æœˆ6æ—¥ åœŸ @å°å€‰FUSE
FRONT OF UNION åŒ—ä¹å·žNIGHT é–‹å ´16:00/é–‹æ¼”16:30
å‰å£²2,500å††/å½“æ—¥3,000å††(è¦1D)
å‡ºæ¼” w/ FIVE NO RISK BEYOND HATE
EX-C KLAXION BUILD STARTER universe
last a ward 1Pint treato The Kilkenny
House Of Steel https://t.co/mdG6IzLPUd</t>
  </si>
  <si>
    <t>toilet_ba
RT @KLAXIONdr: FRONT OF UNION åŒ—ä¹å·žNIGHT
7ï¼6 åœŸæ›œå°å€‰FUSE OPEN 16:00
START 16:30 ãƒã‚±ãƒƒãƒˆ å‰å£²ã‚ŠÂ¥2500
å½“æ—¥Â¥3000 è¦1æ¯æ³¨æ–‡ KIM(äº¬éƒ½)
FIVE NO RIâ€¦</t>
  </si>
  <si>
    <t>erolin0906
RT @KLAXIONdr: FRONT OF UNION åŒ—ä¹å·žNIGHT
7ï¼6 åœŸæ›œå°å€‰FUSE OPEN 16:00
START 16:30 ãƒã‚±ãƒƒãƒˆ å‰å£²ã‚ŠÂ¥2500
å½“æ—¥Â¥3000 è¦1æ¯æ³¨æ–‡ KIM(äº¬éƒ½)
FIVE NO RIâ€¦</t>
  </si>
  <si>
    <t>tomo_kinoco
RT @KLAXIONdr: FRONT OF UNION åŒ—ä¹å·žNIGHT
7ï¼6 åœŸæ›œå°å€‰FUSE OPEN 16:00
START 16:30 ãƒã‚±ãƒƒãƒˆ å‰å£²ã‚ŠÂ¥2500
å½“æ—¥Â¥3000 è¦1æ¯æ³¨æ–‡ KIM(äº¬éƒ½)
FIVE NO RIâ€¦</t>
  </si>
  <si>
    <t>mystethoforpets
I Sit's and waits for Treato's
ðŸ‘€ðŸ¶ðŸ˜‹ #dogs #cutedogs #hungrydog
#gooddog #goodboy #treats #dogtreats
#cutedog #sit #goldendoggo #happydoggo
#gooddogoo #pets #dogs #dogowner
#lovedogs #lovemydog #bestdog #bestdogs
#pethealth #healthydog #healthypet
#dogoftheday #photooftheday https://t.co/VdUoDLMyM6</t>
  </si>
  <si>
    <t>tiltmaxx
RT @kyoto_bukotsu: KiM NEXT GIG!!
コンピレコ発 北九州編！ 7月6日 土 @小倉FUSE FRONT
OF UNION 北九州NIGHT 開場16:00/開演16:30
前売2,500円/当日3,000円(要1D) 出演 w/ FIVE
NO…</t>
  </si>
  <si>
    <t>frontofunion
RT @kyoto_bukotsu: KiM NEXT GIG!!
コンピレコ発 北九州編！ 7月6日 土 @小倉FUSE FRONT
OF UNION 北九州NIGHT 開場16:00/開演16:30
前売2,500円/当日3,000円(要1D) 出演 w/ FIVE
NO…</t>
  </si>
  <si>
    <t>namidbx
RT @kyoto_bukotsu: KiM NEXT GIG!!
コンピレコ発 北九州編！ 7月6日 土 @小倉FUSE FRONT
OF UNION 北九州NIGHT 開場16:00/開演16:30
前売2,500円/当日3,000円(要1D) 出演 w/ FIVE
NO…</t>
  </si>
  <si>
    <t>tpxasfuck
RT @kyoto_bukotsu: KiM NEXT GIG!!
コンピレコ発 北九州編！ 7月6日 土 @小倉FUSE FRONT
OF UNION 北九州NIGHT 開場16:00/開演16:30
前売2,500円/当日3,000円(要1D) 出演 w/ FIVE
NO…</t>
  </si>
  <si>
    <t>chibaa2c
RT @kyoto_bukotsu: KiM NEXT GIG!!
コンピレコ発 北九州編！ 7月6日 土 @小倉FUSE FRONT
OF UNION 北九州NIGHT 開場16:00/開演16:30
前売2,500円/当日3,000円(要1D) 出演 w/ FIVE
NO…</t>
  </si>
  <si>
    <t>maxxrooney
RT @KLAXIONdr: FRONT OF UNION 北九州NIGHT
7／6 土曜小倉FUSE OPEN 16:00 START 16:30
チケット 前売り¥2500 当日¥3000 要1杯注文 KIM(京都)
FIVE NO RI…</t>
  </si>
  <si>
    <t>buildrum
RT @KLAXIONdr: FRONT OF UNION 北九州NIGHT
7／6 土曜小倉FUSE OPEN 16:00 START 16:30
チケット 前売り¥2500 当日¥3000 要1杯注文 KIM(京都)
FIVE NO RI…</t>
  </si>
  <si>
    <t>shortofsaying
Happy birthday, America! (Don't
worry about Kona; she's just staring
hungrily at a treato. I had to
bribe her!) #FourthOfJuly #IndependenceDay
https://t.co/j4DiXECn0a</t>
  </si>
  <si>
    <t>brazilsh
Plano Boris Johnson Brexit e"quasi
impossivel "segun otra Ministeiro
GB Conservative. Enton seria Salida
SEM Treato https://t.co/RTTyYUtAr6</t>
  </si>
  <si>
    <t>caseudidntnoso
Here’s Blue eating a treato to
brighten your day https://t.co/EXR5zjINCJ</t>
  </si>
  <si>
    <t>aquelaisaali
Treato https://t.co/XAxibg8AlE</t>
  </si>
  <si>
    <t>fenwickcho
Good morning frens! Whenever I
see floofs I automatically sit
now. Then the puparazzi gets a
pic, I get a treato, walkies continues,
and everyone is happy. @Maggarooo
#flatterMaggaroooWithFloofs https://t.co/nnAGJjlWC0</t>
  </si>
  <si>
    <t xml:space="preserve">maggarooo
</t>
  </si>
  <si>
    <t>paperhearts79
RT @FenwickCHO: Good morning frens!
Whenever I see floofs I automatically
sit now. Then the puparazzi gets
a pic, I get a treato, walkies
c…</t>
  </si>
  <si>
    <t>jamies_life
when you know you are the goodest
#Doggo and #treato time is a #Pupacino
#GSDsOfTwitter #DogsOfTwitter https://t.co/nwXckc8V7d</t>
  </si>
  <si>
    <t>janiedeveny
RT @FenwickCHO: Good morning frens!
Whenever I see floofs I automatically
sit now. Then the puparazzi gets
a pic, I get a treato, walkies
c…</t>
  </si>
  <si>
    <t>mrpettpett
Exactamente te lo presento por
dentro con tv y treato en casa
https://t.co/9ClAreWTda</t>
  </si>
  <si>
    <t>lessaestrela
Ba tenho q ler um livro pr escola,
7 pro pave, montar um treato na
escola, e uma empresa o curso,
tenho q estudar na escola dia de
semana, e aos sábados no curso
, baaa ler meus livros de lazer
virou quase impossível, olhar série
compete com video aula_xD83E__xDD26_‍♀️</t>
  </si>
  <si>
    <t>doggosborkbork
Dogeman Nini delivers da pop in
exchange for treato https://t.co/KMNBPJIRBv</t>
  </si>
  <si>
    <t>preservedemoney
https://t.co/IWY7802uW2 https://t.co/MbE4P0vjR3</t>
  </si>
  <si>
    <t>authoroux
The Treato Bandito _xD83D__xDC95_ https://t.co/NmImsHwsJj</t>
  </si>
  <si>
    <t>mrszimmerbun
NEW TREATO _xD83D__xDE0D_ https://t.co/LcUD4rKBdw</t>
  </si>
  <si>
    <t>iulluby
life is about giving and taking.
if you give me your paw, i will
give you a treato! ♡ https://t.co/UQqrWdlwah</t>
  </si>
  <si>
    <t>leafleteer666
RT @MORALESS_GxDxTx: MORALESS next
month GIG ‼︎ 2019/8/31(土)@鹿児島 SR
HALL SOUTHERN JAWBREAKER 1Pint
treato The Killkenny(北九州) BLOODY
BRIO…</t>
  </si>
  <si>
    <t>moraless_gxdxtx
MORALESS next month GIG ‼︎ 2019/8/31(土)@鹿児島
SR HALL SOUTHERN JAWBREAKER 1Pint
treato The Killkenny(北九州) BLOODY
BRIONICS The Pints MORALESS OPEN/19:30
START/20:00 ADV TICKET/¥2000(+1D)
DOOR TICKET/¥2500(+1D) https://t.co/lpUqu1e50e</t>
  </si>
  <si>
    <t>yuuki_ookami
RT @MORALESS_GxDxTx: MORALESS next
month GIG ‼︎ 2019/8/31(土)@鹿児島 SR
HALL SOUTHERN JAWBREAKER 1Pint
treato The Killkenny(北九州) BLOODY
BRIO…</t>
  </si>
  <si>
    <t>iddamashi_kgsm
RT @MORALESS_GxDxTx: MORALESS next
month GIG ‼︎ 2019/8/31(土)@鹿児島 SR
HALL SOUTHERN JAWBREAKER 1Pint
treato The Killkenny(北九州) BLOODY
BRIO…</t>
  </si>
  <si>
    <t>mojonogyakusyuu
RT @MORALESS_GxDxTx: MORALESS next
month GIG ‼︎ 2019/8/31(土)@鹿児島 SR
HALL SOUTHERN JAWBREAKER 1Pint
treato The Killkenny(北九州) BLOODY
BRIO…</t>
  </si>
  <si>
    <t xml:space="preserve">barleylabrador
</t>
  </si>
  <si>
    <t xml:space="preserve">ginagina_j
</t>
  </si>
  <si>
    <t>cheryl_lemme
RT @DumptruckDuke: Welllll she
left me. “Just for a few days.”
She gave me a treato and told me
I was a gooboi and took my picture
then smo…</t>
  </si>
  <si>
    <t>dumptruckduke
Welllll she left me. “Just for
a few days.” She gave me a treato
and told me I was a gooboi and
took my picture then smooched my
head and said MAKE GOOD CHOICES
then stopped me from going with
her. She didn’t take those shoes,
I know EXACTLY what choices I’m
gonna make. https://t.co/COJPjzOcW3</t>
  </si>
  <si>
    <t>wendaidaballiz
RT @DumptruckDuke: Welllll she
left me. “Just for a few days.”
She gave me a treato and told me
I was a gooboi and took my picture
then smo…</t>
  </si>
  <si>
    <t>hfl32004
RT @DumptruckDuke: Welllll she
left me. “Just for a few days.”
She gave me a treato and told me
I was a gooboi and took my picture
then smo…</t>
  </si>
  <si>
    <t>whatevernever14
RT @DumptruckDuke: Welllll she
left me. “Just for a few days.”
She gave me a treato and told me
I was a gooboi and took my picture
then smo…</t>
  </si>
  <si>
    <t>xxladyscreamxx
$1 = 1 treato for Max _xD83D__xDC36_ https://t.co/tILvFLxN2a</t>
  </si>
  <si>
    <t>barneylab1
RT @DumptruckDuke: Welllll she
left me. “Just for a few days.”
She gave me a treato and told me
I was a gooboi and took my picture
then smo…</t>
  </si>
  <si>
    <t>whisky_time
近頃少なくなった仲が良くて近い世代でのGIG レイジの招集で久々に実現！！
このメンバーで1Pint treato The Killkennyを迎えられるのは最高です_xD83C__xDF7B_
YouTubeでGIGの映像観てワクワクしております_xD83E__xDD18_ MORALESSも新曲中心のセットリストで雰囲気だいぶ変わってるので観に来てモラ〜(●
˃̶͈̀ロ˂̶͈́)੭ꠥ⁾⁾ https://t.co/Gi4aQBhB6J</t>
  </si>
  <si>
    <t>kiyo_kxcxhxc
RT @Whisky_Time: 近頃少なくなった仲が良くて近い世代でのGIG
レイジの招集で久々に実現！！ このメンバーで1Pint treato
The Killkennyを迎えられるのは最高です_xD83C__xDF7B_ YouTubeでGIGの映像観てワクワクしております_xD83E__xDD18_
MORALESSも…</t>
  </si>
  <si>
    <t>oppaida85712554
RT @Whisky_Time: 近頃少なくなった仲が良くて近い世代でのGIG
レイジの招集で久々に実現！！ このメンバーで1Pint treato
The Killkennyを迎えられるのは最高です_xD83C__xDF7B_ YouTubeでGIGの映像観てワクワクしております_xD83E__xDD18_
MORALESSも…</t>
  </si>
  <si>
    <t>badger4657
RT @DumptruckDuke: Welllll she
left me. “Just for a few days.”
She gave me a treato and told me
I was a gooboi and took my picture
then smo…</t>
  </si>
  <si>
    <t>alaskabambaataa
RT @Whisky_Time: 近頃少なくなった仲が良くて近い世代でのGIG
レイジの招集で久々に実現！！ このメンバーで1Pint treato
The Killkennyを迎えられるのは最高です_xD83C__xDF7B_ YouTubeでGIGの映像観てワクワクしております_xD83E__xDD18_
MORALESSも…</t>
  </si>
  <si>
    <t>lowcarb
Keto treato : choco-berry trifle!
via /r/lowcarb https://t.co/0J5HRfM1AH
#lowcarb #keto</t>
  </si>
  <si>
    <t>shmoopylicious
RT @DumptruckDuke: Welllll she
left me. “Just for a few days.”
She gave me a treato and told me
I was a gooboi and took my picture
then smo…</t>
  </si>
  <si>
    <t>waltcat1
RT @DumptruckDuke: Welllll she
left me. “Just for a few days.”
She gave me a treato and told me
I was a gooboi and took my picture
then smo…</t>
  </si>
  <si>
    <t>sandra42029412
RT @DumptruckDuke: Welllll she
left me. “Just for a few days.”
She gave me a treato and told me
I was a gooboi and took my picture
then smo…</t>
  </si>
  <si>
    <t>myumyu_qtmilk
RT @MORALESS_GxDxTx: MORALESS next
month GIG ‼︎ 2019/8/31(土)@鹿児島 SR
HALL SOUTHERN JAWBREAKER 1Pint
treato The Killkenny(北九州) BLOODY
BRIO…</t>
  </si>
  <si>
    <t>ashtoniii1
RT @DumptruckDuke: Welllll she
left me. “Just for a few days.”
She gave me a treato and told me
I was a gooboi and took my picture
then smo…</t>
  </si>
  <si>
    <t>vaetilda
Atari's being an exceptionally
good boi today so he got a chewy
treato _xD83D__xDC4F__xD83D__xDC3A_ https://t.co/Vgjn3i7ckC</t>
  </si>
  <si>
    <t>bevng1971
Proud 2 announce dat after 2 ovr
weeks of daily "training" (abt
3-4x a day) my baby girl #fergietheshihtzu
(13+ yrs old), has finally learnt
sumting new! i dont hv 2 point
2 d bell nor ask her 2 press it!
Its "automatic". She just presses
d bell &amp;amp; gets treato! #shihtzu
#furkid https://t.co/yiMlAxtiR8</t>
  </si>
  <si>
    <t>ilclandestinotw
Treato ad Anzio e L’Impero al Vallo
Volsco di Anzio, l’ingresso è gratuito
https://t.co/RRH4PnK2ca https://t.co/AvwRJ1y6dc</t>
  </si>
  <si>
    <t>pd2ot
@KevinScampi Does licking treato
crumbs from your moustache count?
https://t.co/VNBwLyRDzz</t>
  </si>
  <si>
    <t xml:space="preserve">kevinscampi
</t>
  </si>
  <si>
    <t>agnibankai
RT @Shayoneespeaks: Look Ma, my
monsoon fashion is on point! Gib
treato. #pupperina #sherlock #dogsarelove
#DogsofTwittter #dogsarefamily…</t>
  </si>
  <si>
    <t>shayoneespeaks
Look Ma, my monsoon fashion is
on point! Gib treato. #pupperina
#sherlock #dogsarelove #DogsofTwittter
#dogsarefamily https://t.co/3UnLrCAXR0</t>
  </si>
  <si>
    <t>darthdevi
RT @Shayoneespeaks: Look Ma, my
monsoon fashion is on point! Gib
treato. #pupperina #sherlock #dogsarelove
#DogsofTwittter #dogsarefamily…</t>
  </si>
  <si>
    <t>cutedogsww
RT @Shayoneespeaks: Look Ma, my
monsoon fashion is on point! Gib
treato. #pupperina #sherlock #dogsarelove
#DogsofTwittter #dogsarefamily…</t>
  </si>
  <si>
    <t>_bipolarstar
RT @Shayoneespeaks: Look Ma, my
monsoon fashion is on point! Gib
treato. #pupperina #sherlock #dogsarelove
#DogsofTwittter #dogsarefamily…</t>
  </si>
  <si>
    <t>caringhumans
https://t.co/3nEXYbm3gN https://t.co/XgRkaUMYFo</t>
  </si>
  <si>
    <t>muhteremustad
@Treato_com why did you close down
the website?</t>
  </si>
  <si>
    <t xml:space="preserve">treato_com
</t>
  </si>
  <si>
    <t>bgbarkery
Don’t leave your best friend out
of your Netflix binge! Avoid Popcorn
Face™️ and pick up some pupcorn!
@chewhdc Yaky Charms are a poppable
cheese treato just for your goodest
boi or girl! _xD83E__xDDC0__xD83C__xDF7F_ . . . #waglocal…
https://t.co/rHUKX4YMl1</t>
  </si>
  <si>
    <t xml:space="preserve">chewhdc
</t>
  </si>
  <si>
    <t>vitahli
Grrr....grrr! Grrrr....?....treato?
https://t.co/wYWBd0Cdeo</t>
  </si>
  <si>
    <t>noeneedsvelez
ojala me acepten al taller de treato
seria lo maximo https://t.co/3N2aKDwIAX</t>
  </si>
  <si>
    <t>manar20makadi
نيجي لسؤال ايه المنتج اللي فيه
سيليكون و كويس مش مضافله اي مواد
كيميائية تانية ممكن أشتريه ؟؟ فتقدري
تستخدمي Treato conditioner يعني
مجرد نقتطين على الشعر بس بدون منقرب
لفروة الرأس هيديكي التأثير اللي
محتاجاه https://t.co/usYhnULKPG</t>
  </si>
  <si>
    <t>meddy52
RT @TobiasSir: My big bro Tommy
is 13 today! Happy Birfday! Treato
sharsies? Wuv you, Toby ♥️_xD83C__xDF81__xD83C__xDF82__xD83C__xDF8A__xD83C__xDF89__xD83D__xDC3E__xD83D__xDC3E__xD83C__xDFB6__xD83D__xDE18_
https://t.co/YHw2LAhw3A</t>
  </si>
  <si>
    <t>tobiassir
My big bro Tommy is 13 today! Happy
Birfday! Treato sharsies? Wuv you,
Toby ♥️_xD83C__xDF81__xD83C__xDF82__xD83C__xDF8A__xD83C__xDF89__xD83D__xDC3E__xD83D__xDC3E__xD83C__xDFB6__xD83D__xDE18_ https://t.co/YHw2LAhw3A</t>
  </si>
  <si>
    <t>arc_shepherd
RT @TobiasSir: My big bro Tommy
is 13 today! Happy Birfday! Treato
sharsies? Wuv you, Toby ♥️_xD83C__xDF81__xD83C__xDF82__xD83C__xDF8A__xD83C__xDF89__xD83D__xDC3E__xD83D__xDC3E__xD83C__xDFB6__xD83D__xDE18_
https://t.co/YHw2LAhw3A</t>
  </si>
  <si>
    <t>sketchbeetleart
Kahdhdhss the EXACT MOMENT HE SEE
THE TREATO https://t.co/vojefw9W7N</t>
  </si>
  <si>
    <t>liz_stivers
RT @AnitaZereshki: @MichaelaOkla
they also say treato https://t.co/L66SF8AxlT</t>
  </si>
  <si>
    <t xml:space="preserve">michaelaokla
</t>
  </si>
  <si>
    <t>anitazereshki
@MichaelaOkla they also say treato
https://t.co/L66SF8AxlT</t>
  </si>
  <si>
    <t>dogtordraks
When you iz the pupper and the
treato too! https://t.co/KW5chHxv1O</t>
  </si>
  <si>
    <t>lyra725
RT @AnitaZereshki: @MichaelaOkla
they also say treato https://t.co/L66SF8AxlT</t>
  </si>
  <si>
    <t>lakarius
Pues si, hoy he estado en el Treato
de Merida. Y cuando digo Treato,
quiero decir Treato. https://t.co/2VVo5Jbh7d</t>
  </si>
  <si>
    <t>karolmdpofc1
Estan son las obras de treato que
estuvo karol #KCAMexico #karolsevilla
#soyluna https://t.co/PX7y4PqC1b</t>
  </si>
  <si>
    <t>jett_the_aussie
Explain to me why there is not
a treato in my mouth...I'll wait.
#throwbackthursday - - Pawsome
Pals _xD83D__xDC3E_ gsdskykooner olympustheaussie
evietheaussalier aussie.kona penny.miniaussie
- - - #aussie #australianshepherd…
https://t.co/yKmGmaFUSO</t>
  </si>
  <si>
    <t>mya_nicoleeee
“treato treato treato GIB IMMEDIATE...
MONCH MONCH MONCH” https://t.co/q16LupSGEg</t>
  </si>
  <si>
    <t>imannieb
Time for a treato https://t.co/8KAttHtmPH</t>
  </si>
  <si>
    <t>cponperformance
My fifth bottle of wine in four
months. Too many carbs really.
Not strictly keto but more of a
treato. A simple Cotes de Bourg.
It'll do fine. Beef later. On a
side note my fucking arms, shoulders
and core ache… https://t.co/H1Np8dBeCR</t>
  </si>
  <si>
    <t>masa99chaos
昨夜のシシカバブ楽しかった。 ありがとうございました。 本日は紺屋町ナンバーナインで【まむしの宴】！
早い時間からDJと1Pint treato The Kilkennyアコースティックやります。
15時からなんで早く来てね。 #まむしの宴 #今日も超忙しい
#詩織生誕月間 https://t.co/xX5mK3Q1dA</t>
  </si>
  <si>
    <t>norino0720
RT @masa99chaos: 昨夜のシシカバブ楽しかった。
ありがとうございました。 本日は紺屋町ナンバーナインで【まむしの宴】！
早い時間からDJと1Pint treato The Kilkennyアコースティックやります。
15時からなんで早く来てね。 #まむしの宴 #…</t>
  </si>
  <si>
    <t>theaterquep
RT @masa99chaos: 昨夜のシシカバブ楽しかった。
ありがとうございました。 本日は紺屋町ナンバーナインで【まむしの宴】！
早い時間からDJと1Pint treato The Kilkennyアコースティックやります。
15時からなんで早く来てね。 #まむしの宴 #…</t>
  </si>
  <si>
    <t>crackthemarian
RT @masa99chaos: 昨夜のシシカバブ楽しかった。
ありがとうございました。 本日は紺屋町ナンバーナインで【まむしの宴】！
早い時間からDJと1Pint treato The Kilkennyアコースティックやります。
15時からなんで早く来てね。 #まむしの宴 #…</t>
  </si>
  <si>
    <t>thknwco
These good boyes™ definitely deserve
an extra treato or two https://t.co/a7E1NLgRqq</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</si>
  <si>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</si>
  <si>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</si>
  <si>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</si>
  <si>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</si>
  <si>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</si>
  <si>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</si>
  <si>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</si>
  <si>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</si>
  <si>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</si>
  <si>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</si>
  <si>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</si>
  <si>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</si>
  <si>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</si>
  <si>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</si>
  <si>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</si>
  <si>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</si>
  <si>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</si>
  <si>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</si>
  <si>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</si>
  <si>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</si>
  <si>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</si>
  <si>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</si>
  <si>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</si>
  <si>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</si>
  <si>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</si>
  <si>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</si>
  <si>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</si>
  <si>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</si>
  <si>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</si>
  <si>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</si>
  <si>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</si>
  <si>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</si>
  <si>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</si>
  <si>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</si>
  <si>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</si>
  <si>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</si>
  <si>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</si>
  <si>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</si>
  <si>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</si>
  <si>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</si>
  <si>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</si>
  <si>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</si>
  <si>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</si>
  <si>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</si>
  <si>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</si>
  <si>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</si>
  <si>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</si>
  <si>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</si>
  <si>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</si>
  <si>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</si>
  <si>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</si>
  <si>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</si>
  <si>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</si>
  <si>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</si>
  <si>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</si>
  <si>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</si>
  <si>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</si>
  <si>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</si>
  <si>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</si>
  <si>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</si>
  <si>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</si>
  <si>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</si>
  <si>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</si>
  <si>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</si>
  <si>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</si>
  <si>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</si>
  <si>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</si>
  <si>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</si>
  <si>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</si>
  <si>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</si>
  <si>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</si>
  <si>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</si>
  <si>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</si>
  <si>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</si>
  <si>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</si>
  <si>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</si>
  <si>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</si>
  <si>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</si>
  <si>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</si>
  <si>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</si>
  <si>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</si>
  <si>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https://treato.com/ADD,Fired+From+Job/?a=s</t>
  </si>
  <si>
    <t>http://densimetrika.com/j0Odf4VG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</si>
  <si>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</si>
  <si>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</si>
  <si>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</si>
  <si>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</si>
  <si>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</si>
  <si>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</si>
  <si>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</si>
  <si>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</si>
  <si>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</si>
  <si>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</si>
  <si>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</si>
  <si>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</si>
  <si>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</si>
  <si>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</si>
  <si>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</si>
  <si>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</si>
  <si>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</si>
  <si>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</si>
  <si>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</si>
  <si>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</si>
  <si>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</si>
  <si>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</si>
  <si>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https://treato.com/ADD,Fired+From+Job/?a=s http://densimetrika.com/j0Odf4VG https://www.instagram.com/richard.dillon.980/p/ByOuo57hIVi/?igshid=1a45f52bon6vz https://twitter.com/carlosname_/status/1136078002691817472 https://www.instagram.com/p/By2z7FghIp_/?igshid=oydrufz3cgbv https://www.instagram.com/p/By5GWxJHA61/?igshid=18j52hv5kz3kv https://www.instagram.com/p/BzPHdfHAItn/?igshid=70v0z5n7rfs3 https://www.facebook.com/1790418341/posts/10210890634020450/ https://news.sky.com/story/boris-johnsons-brexit-plans-practically-impossible-senior-minister-warns-11756832 https://www.facebook.com/633078351/posts/10157786261103352/</t>
  </si>
  <si>
    <t>https://twitter.com/moraless_gxdxtx/status/1151727958312144897 https://twitter.com/brionicsjp/status/1145645030226268162 https://www.facebook.com/events/464599290784436/ https://www.instagram.com/p/Bzmam9Pnd5I/?igshid=4hqeycbxpbm2</t>
  </si>
  <si>
    <t>Top Domains in Tweet in Entire Graph</t>
  </si>
  <si>
    <t>treato.com</t>
  </si>
  <si>
    <t>densimetrika.com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</si>
  <si>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</si>
  <si>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</si>
  <si>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</si>
  <si>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</si>
  <si>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</si>
  <si>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</si>
  <si>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</si>
  <si>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</si>
  <si>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</si>
  <si>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</si>
  <si>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</si>
  <si>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reddit.com twitter.com facebook.com treato.com densimetrika.com sky.com italiasera.it denverpost.com</t>
  </si>
  <si>
    <t>twitter.com facebook.com instagram.com</t>
  </si>
  <si>
    <t>Top Hashtags in Tweet in Entire Graph</t>
  </si>
  <si>
    <t>corgi</t>
  </si>
  <si>
    <t>puppy</t>
  </si>
  <si>
    <t>whitecorgi</t>
  </si>
  <si>
    <t>pupperina</t>
  </si>
  <si>
    <t>sherlock</t>
  </si>
  <si>
    <t>dogsarelove</t>
  </si>
  <si>
    <t>dogsoftwittter</t>
  </si>
  <si>
    <t>dogsarefamily</t>
  </si>
  <si>
    <t>treato</t>
  </si>
  <si>
    <t>Top Hashtags in Tweet in G1</t>
  </si>
  <si>
    <t>keto</t>
  </si>
  <si>
    <t>dogs</t>
  </si>
  <si>
    <t>treatopizzeriabarandtapas</t>
  </si>
  <si>
    <t>paella</t>
  </si>
  <si>
    <t>melbournepaella</t>
  </si>
  <si>
    <t>firstouting</t>
  </si>
  <si>
    <t>goldenretrieverpuppy</t>
  </si>
  <si>
    <t>goldensofinstagram</t>
  </si>
  <si>
    <t>Top Hashtags in Tweet in G2</t>
  </si>
  <si>
    <t>今日も超忙しい</t>
  </si>
  <si>
    <t>詩織生誕月間</t>
  </si>
  <si>
    <t>Top Hashtags in Tweet in G3</t>
  </si>
  <si>
    <t>dogstrust</t>
  </si>
  <si>
    <t>adifl</t>
  </si>
  <si>
    <t>adoptdontshop</t>
  </si>
  <si>
    <t>terrier</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</si>
  <si>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</si>
  <si>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</si>
  <si>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</si>
  <si>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</si>
  <si>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</si>
  <si>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</si>
  <si>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</si>
  <si>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</si>
  <si>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treato lowcarb keto dogs treatopizzeriabarandtapas paella melbournepaella firstouting goldenretrieverpuppy goldensofinstagram</t>
  </si>
  <si>
    <t>Top Words in Tweet in Entire Graph</t>
  </si>
  <si>
    <t>Words in Sentiment List#1: Positive</t>
  </si>
  <si>
    <t>Words in Sentiment List#2: Negative</t>
  </si>
  <si>
    <t>Words in Sentiment List#3: Angry/Violent</t>
  </si>
  <si>
    <t>Non-categorized Words</t>
  </si>
  <si>
    <t>Total Words</t>
  </si>
  <si>
    <t>ã</t>
  </si>
  <si>
    <t>å</t>
  </si>
  <si>
    <t>ãƒ</t>
  </si>
  <si>
    <t>00</t>
  </si>
  <si>
    <t>Top Words in Tweet in G1</t>
  </si>
  <si>
    <t>2</t>
  </si>
  <si>
    <t>good</t>
  </si>
  <si>
    <t>#treato</t>
  </si>
  <si>
    <t>e</t>
  </si>
  <si>
    <t>give</t>
  </si>
  <si>
    <t>ðÿ</t>
  </si>
  <si>
    <t>escola</t>
  </si>
  <si>
    <t>r</t>
  </si>
  <si>
    <t>Top Words in Tweet in G2</t>
  </si>
  <si>
    <t>front</t>
  </si>
  <si>
    <t>union</t>
  </si>
  <si>
    <t>土</t>
  </si>
  <si>
    <t>500円</t>
  </si>
  <si>
    <t>fuse</t>
  </si>
  <si>
    <t>1d</t>
  </si>
  <si>
    <t>3</t>
  </si>
  <si>
    <t>Top Words in Tweet in G3</t>
  </si>
  <si>
    <t>home</t>
  </si>
  <si>
    <t>spy</t>
  </si>
  <si>
    <t>treato's</t>
  </si>
  <si>
    <t>sadie</t>
  </si>
  <si>
    <t>looking</t>
  </si>
  <si>
    <t>pawfect</t>
  </si>
  <si>
    <t>bundle</t>
  </si>
  <si>
    <t>joy</t>
  </si>
  <si>
    <t>full</t>
  </si>
  <si>
    <t>Top Words in Tweet in G4</t>
  </si>
  <si>
    <t>ï</t>
  </si>
  <si>
    <t>southern</t>
  </si>
  <si>
    <t>jawbreaker</t>
  </si>
  <si>
    <t>â</t>
  </si>
  <si>
    <t>2019</t>
  </si>
  <si>
    <t>31</t>
  </si>
  <si>
    <t>Top Words in Tweet in G5</t>
  </si>
  <si>
    <t>welllll</t>
  </si>
  <si>
    <t>left</t>
  </si>
  <si>
    <t>few</t>
  </si>
  <si>
    <t>days</t>
  </si>
  <si>
    <t>gave</t>
  </si>
  <si>
    <t>told</t>
  </si>
  <si>
    <t>gooboi</t>
  </si>
  <si>
    <t>took</t>
  </si>
  <si>
    <t>picture</t>
  </si>
  <si>
    <t>Top Words in Tweet in G6</t>
  </si>
  <si>
    <t>ピーチ岩崎</t>
  </si>
  <si>
    <t>dj</t>
  </si>
  <si>
    <t>calitempo</t>
  </si>
  <si>
    <t>2000</t>
  </si>
  <si>
    <t>22</t>
  </si>
  <si>
    <t>guest</t>
  </si>
  <si>
    <t>live</t>
  </si>
  <si>
    <t>6</t>
  </si>
  <si>
    <t>Top Words in Tweet in G7</t>
  </si>
  <si>
    <t>æ</t>
  </si>
  <si>
    <t>16</t>
  </si>
  <si>
    <t>open</t>
  </si>
  <si>
    <t>start</t>
  </si>
  <si>
    <t>Top Words in Tweet in G8</t>
  </si>
  <si>
    <t>#corgi</t>
  </si>
  <si>
    <t>#puppy</t>
  </si>
  <si>
    <t>#whitecorgi</t>
  </si>
  <si>
    <t>Top Words in Tweet in G9</t>
  </si>
  <si>
    <t>look</t>
  </si>
  <si>
    <t>ma</t>
  </si>
  <si>
    <t>monsoon</t>
  </si>
  <si>
    <t>fashion</t>
  </si>
  <si>
    <t>point</t>
  </si>
  <si>
    <t>gib</t>
  </si>
  <si>
    <t>#pupperina</t>
  </si>
  <si>
    <t>#sherlock</t>
  </si>
  <si>
    <t>#dogsarelove</t>
  </si>
  <si>
    <t>Top Words in Tweet in G10</t>
  </si>
  <si>
    <t>Top Words in Tweet</t>
  </si>
  <si>
    <t>treato 2 good #treato e keto give ðÿ escola r</t>
  </si>
  <si>
    <t>å front union 00 土 500円 fuse 1d 2 3</t>
  </si>
  <si>
    <t>home spy treato's sadie terrier looking pawfect bundle joy full</t>
  </si>
  <si>
    <t>ã ãƒ å ï treato southern jawbreaker â 2019 31</t>
  </si>
  <si>
    <t>treato welllll left few days gave told gooboi took picture</t>
  </si>
  <si>
    <t>ピーチ岩崎 ãƒ dj calitempo 2000 22 00 guest live 6</t>
  </si>
  <si>
    <t>å æ 16 ã front union 6 00 open start</t>
  </si>
  <si>
    <t>treato #corgi #puppy #whitecorgi gordonfetcher</t>
  </si>
  <si>
    <t>look ma monsoon fashion point gib treato #pupperina #sherlock #dogsarelove</t>
  </si>
  <si>
    <t>michaelaokla treato anitazereshki</t>
  </si>
  <si>
    <t>treato catching terrific trio</t>
  </si>
  <si>
    <t>big bro tommy 13 today happy birfday treato sharsies wuv</t>
  </si>
  <si>
    <t>1 pet reply belly rub retweet treato myvantaehyung</t>
  </si>
  <si>
    <t>amazon fresh grocery list milk eggs puppy food treato's chickums</t>
  </si>
  <si>
    <t>nervous</t>
  </si>
  <si>
    <t>não essa greve parece daqueles espetáculos treato foram extremamente badalados</t>
  </si>
  <si>
    <t>e vedete pa moza mú güen trebaja n'el treato q'alleva</t>
  </si>
  <si>
    <t>Top Word Pairs in Tweet in Entire Graph</t>
  </si>
  <si>
    <t>ã,ã</t>
  </si>
  <si>
    <t>ãƒ,ã</t>
  </si>
  <si>
    <t>front,union</t>
  </si>
  <si>
    <t>ãƒ,ãƒ</t>
  </si>
  <si>
    <t>southern,jawbreaker</t>
  </si>
  <si>
    <t>å,å</t>
  </si>
  <si>
    <t>1pint,treato</t>
  </si>
  <si>
    <t>gig,2019</t>
  </si>
  <si>
    <t>sr,hall</t>
  </si>
  <si>
    <t>spy,treato's</t>
  </si>
  <si>
    <t>Top Word Pairs in Tweet in G1</t>
  </si>
  <si>
    <t>keto,treato</t>
  </si>
  <si>
    <t>r,lowcarb</t>
  </si>
  <si>
    <t>lowcarb,#lowcarb</t>
  </si>
  <si>
    <t>#lowcarb,#keto</t>
  </si>
  <si>
    <t>montar,treato</t>
  </si>
  <si>
    <t>give,treato</t>
  </si>
  <si>
    <t>ðÿ,ðÿ</t>
  </si>
  <si>
    <t>tenho,q</t>
  </si>
  <si>
    <t>na,escola</t>
  </si>
  <si>
    <t>d,bell</t>
  </si>
  <si>
    <t>Top Word Pairs in Tweet in G2</t>
  </si>
  <si>
    <t>klaxion,live</t>
  </si>
  <si>
    <t>live,2本目小倉場所</t>
  </si>
  <si>
    <t>2本目小倉場所,九州へようこそ</t>
  </si>
  <si>
    <t>九州へようこそ,2019</t>
  </si>
  <si>
    <t>2019,7</t>
  </si>
  <si>
    <t>7,6</t>
  </si>
  <si>
    <t>6,土</t>
  </si>
  <si>
    <t>土,front</t>
  </si>
  <si>
    <t>union,北九州</t>
  </si>
  <si>
    <t>Top Word Pairs in Tweet in G3</t>
  </si>
  <si>
    <t>treato's,sadie</t>
  </si>
  <si>
    <t>sadie,terrier</t>
  </si>
  <si>
    <t>terrier,looking</t>
  </si>
  <si>
    <t>looking,pawfect</t>
  </si>
  <si>
    <t>pawfect,home</t>
  </si>
  <si>
    <t>home,bundle</t>
  </si>
  <si>
    <t>bundle,joy</t>
  </si>
  <si>
    <t>joy,full</t>
  </si>
  <si>
    <t>full,enthusiasm</t>
  </si>
  <si>
    <t>Top Word Pairs in Tweet in G4</t>
  </si>
  <si>
    <t>ã,ãƒ</t>
  </si>
  <si>
    <t>treato,killkenny</t>
  </si>
  <si>
    <t>open,19</t>
  </si>
  <si>
    <t>Top Word Pairs in Tweet in G5</t>
  </si>
  <si>
    <t>welllll,left</t>
  </si>
  <si>
    <t>left,few</t>
  </si>
  <si>
    <t>few,days</t>
  </si>
  <si>
    <t>days,gave</t>
  </si>
  <si>
    <t>gave,treato</t>
  </si>
  <si>
    <t>treato,told</t>
  </si>
  <si>
    <t>told,gooboi</t>
  </si>
  <si>
    <t>gooboi,took</t>
  </si>
  <si>
    <t>took,picture</t>
  </si>
  <si>
    <t>dumptruckduke,welllll</t>
  </si>
  <si>
    <t>Top Word Pairs in Tweet in G6</t>
  </si>
  <si>
    <t>22,00</t>
  </si>
  <si>
    <t>guest,dj</t>
  </si>
  <si>
    <t>6,15</t>
  </si>
  <si>
    <t>15,sat</t>
  </si>
  <si>
    <t>dj,ピーチ岩崎</t>
  </si>
  <si>
    <t>ピーチ岩崎,live</t>
  </si>
  <si>
    <t>今週土曜日,情熱のラテンマン</t>
  </si>
  <si>
    <t>情熱のラテンマン,ピーチ岩崎</t>
  </si>
  <si>
    <t>ピーチ岩崎,が小倉へ</t>
  </si>
  <si>
    <t>が小倉へ,calitempo</t>
  </si>
  <si>
    <t>Top Word Pairs in Tweet in G7</t>
  </si>
  <si>
    <t>open,16</t>
  </si>
  <si>
    <t>16,00</t>
  </si>
  <si>
    <t>00,start</t>
  </si>
  <si>
    <t>start,16</t>
  </si>
  <si>
    <t>16,30</t>
  </si>
  <si>
    <t>klaxiondr,front</t>
  </si>
  <si>
    <t>union,åœ</t>
  </si>
  <si>
    <t>åœ,ä</t>
  </si>
  <si>
    <t>ä,å</t>
  </si>
  <si>
    <t>Top Word Pairs in Tweet in G8</t>
  </si>
  <si>
    <t>treato,#corgi</t>
  </si>
  <si>
    <t>#corgi,#puppy</t>
  </si>
  <si>
    <t>#puppy,#whitecorgi</t>
  </si>
  <si>
    <t>gordonfetcher,treato</t>
  </si>
  <si>
    <t>Top Word Pairs in Tweet in G9</t>
  </si>
  <si>
    <t>look,ma</t>
  </si>
  <si>
    <t>ma,monsoon</t>
  </si>
  <si>
    <t>monsoon,fashion</t>
  </si>
  <si>
    <t>fashion,point</t>
  </si>
  <si>
    <t>point,gib</t>
  </si>
  <si>
    <t>gib,treato</t>
  </si>
  <si>
    <t>treato,#pupperina</t>
  </si>
  <si>
    <t>#pupperina,#sherlock</t>
  </si>
  <si>
    <t>#sherlock,#dogsarelove</t>
  </si>
  <si>
    <t>#dogsarelove,#dogsoftwittter</t>
  </si>
  <si>
    <t>Top Word Pairs in Tweet in G10</t>
  </si>
  <si>
    <t>michaelaokla,treato</t>
  </si>
  <si>
    <t>anitazereshki,michaelaokla</t>
  </si>
  <si>
    <t>Top Word Pairs in Tweet</t>
  </si>
  <si>
    <t>keto,treato  r,lowcarb  lowcarb,#lowcarb  #lowcarb,#keto  montar,treato  give,treato  ðÿ,ðÿ  tenho,q  na,escola  d,bell</t>
  </si>
  <si>
    <t>front,union  klaxion,live  live,2本目小倉場所  2本目小倉場所,九州へようこそ  九州へようこそ,2019  2019,7  7,6  6,土  土,front  union,北九州</t>
  </si>
  <si>
    <t>spy,treato's  treato's,sadie  sadie,terrier  terrier,looking  looking,pawfect  pawfect,home  home,bundle  bundle,joy  joy,full  full,enthusiasm</t>
  </si>
  <si>
    <t>ã,ã  ãƒ,ã  southern,jawbreaker  gig,2019  sr,hall  1pint,treato  ãƒ,ãƒ  ã,ãƒ  treato,killkenny  open,19</t>
  </si>
  <si>
    <t>welllll,left  left,few  few,days  days,gave  gave,treato  treato,told  told,gooboi  gooboi,took  took,picture  dumptruckduke,welllll</t>
  </si>
  <si>
    <t>22,00  guest,dj  6,15  15,sat  dj,ピーチ岩崎  ピーチ岩崎,live  今週土曜日,情熱のラテンマン  情熱のラテンマン,ピーチ岩崎  ピーチ岩崎,が小倉へ  が小倉へ,calitempo</t>
  </si>
  <si>
    <t>front,union  open,16  16,00  00,start  start,16  16,30  klaxiondr,front  union,åœ  åœ,ä  ä,å</t>
  </si>
  <si>
    <t>treato,#corgi  #corgi,#puppy  #puppy,#whitecorgi  gordonfetcher,treato</t>
  </si>
  <si>
    <t>look,ma  ma,monsoon  monsoon,fashion  fashion,point  point,gib  gib,treato  treato,#pupperina  #pupperina,#sherlock  #sherlock,#dogsarelove  #dogsarelove,#dogsoftwittter</t>
  </si>
  <si>
    <t>michaelaokla,treato  anitazereshki,michaelaokla</t>
  </si>
  <si>
    <t>treato,catching  catching,terrific  terrific,trio</t>
  </si>
  <si>
    <t>big,bro  bro,tommy  tommy,13  13,today  today,happy  happy,birfday  birfday,treato  treato,sharsies  sharsies,wuv  wuv,toby</t>
  </si>
  <si>
    <t>1,1  1,pet  pet,1  1,reply  reply,1  1,belly  belly,rub  rub,1  1,retweet  retweet,1</t>
  </si>
  <si>
    <t>amazon,fresh  fresh,grocery  grocery,list  list,milk  milk,eggs  eggs,puppy  puppy,food  food,treato's  treato's,chickums  chickums,corsair</t>
  </si>
  <si>
    <t>essa,greve  greve,parece  parece,daqueles  daqueles,espetáculos  espetáculos,treato  treato,foram  foram,extremamente  extremamente,badalados  badalados,tendem  tendem,não</t>
  </si>
  <si>
    <t>vedete,moza  moza,e  e,mú  mú,güen  güen,trebaja  trebaja,n'el  n'el,treato  treato,q'alleva  q'alleva,pa  pa,vistír</t>
  </si>
  <si>
    <t>Top Replied-To in Entire Graph</t>
  </si>
  <si>
    <t>Top Mentioned in Entire Graph</t>
  </si>
  <si>
    <t>小倉</t>
  </si>
  <si>
    <t>Top Replied-To in G1</t>
  </si>
  <si>
    <t>Top Replied-To in G2</t>
  </si>
  <si>
    <t>Top Mentioned in G1</t>
  </si>
  <si>
    <t>Top Mentioned in G2</t>
  </si>
  <si>
    <t>Top Replied-To in G3</t>
  </si>
  <si>
    <t>小倉fuse</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</si>
  <si>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</si>
  <si>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</si>
  <si>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</si>
  <si>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</si>
  <si>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</si>
  <si>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</si>
  <si>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</si>
  <si>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</si>
  <si>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</si>
  <si>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</si>
  <si>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</si>
  <si>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</si>
  <si>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</si>
  <si>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</si>
  <si>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</si>
  <si>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</si>
  <si>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</si>
  <si>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小倉 yamasaki_brown kyoto_bukotsu 小倉fuse masa99chaos å klaxiondr</t>
  </si>
  <si>
    <t>鹿児島 moraless_gxdxtx brionicsjp nxixtx whisky_time</t>
  </si>
  <si>
    <t>dumptruckduke fenwickcho maggarooo</t>
  </si>
  <si>
    <t>hive_kokura qtjgtpgjtp</t>
  </si>
  <si>
    <t>klaxiondr yamasaki_brown 小倉</t>
  </si>
  <si>
    <t>anitazereshki michaelaokla</t>
  </si>
  <si>
    <t>barleylabrador forrover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</si>
  <si>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</si>
  <si>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</si>
  <si>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</si>
  <si>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</si>
  <si>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</si>
  <si>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</si>
  <si>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</si>
  <si>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</si>
  <si>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</si>
  <si>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</si>
  <si>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</si>
  <si>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</si>
  <si>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noeneedsvelez aquelaisaali mrszimmerbun allen_walker_c authoroux lowcarb gilsonolmedo ilclandestinotw lakarius doggosborkbork</t>
  </si>
  <si>
    <t>namidbx norino0720 erolin0906 masa99chaos tiltmaxx ryozypowell tbackhighschool frontofunion chibaa2c tpxasfuck</t>
  </si>
  <si>
    <t>dorismalula malchris1954 kelpie1412 rubyboots1 samylovesbags cheryl_martin1 herbivore79 66helen_moss lisa123anderson clairebilling</t>
  </si>
  <si>
    <t>yuuki_ookami kiyo_kxcxhxc ill_krsmy nxixtx myumyu_qtmilk morio47 shinichi_oomine bellonietabeta whisky_time alaskabambaataa</t>
  </si>
  <si>
    <t>janiedeveny paperhearts79 shmoopylicious maggarooo badger4657 sandra42029412 barneylab1 wendaidaballiz fenwickcho waltcat1</t>
  </si>
  <si>
    <t>peachiwasaki freq_bg docsuke kexxxxxxu hive_kokura qtjgtpgjtp dadadadadaifuku petsoundshigo</t>
  </si>
  <si>
    <t>tomo_kinoco buildrum illdat maxxrooney toilet_ba klaxiondr s56_shimonoseki</t>
  </si>
  <si>
    <t>gordonfetcher tripplindytripp julianassanges1 crackerstx dogwater9 propagandapand8</t>
  </si>
  <si>
    <t>darthdevi agnibankai shayoneespeaks cutedogsww _bipolarstar</t>
  </si>
  <si>
    <t>michaelaokla liz_stivers anitazereshki lyra725</t>
  </si>
  <si>
    <t>barleylabrador ginagina_j forrover sherryfordf</t>
  </si>
  <si>
    <t>meddy52 arc_shepherd tobiassir</t>
  </si>
  <si>
    <t>lvhjs myvantaehyung trxviachan</t>
  </si>
  <si>
    <t>traependergrast pettyhomomd winglesia</t>
  </si>
  <si>
    <t>bgbarkery chewhdc</t>
  </si>
  <si>
    <t>treato_com muhteremustad</t>
  </si>
  <si>
    <t>kevinscampi pd2ot</t>
  </si>
  <si>
    <t>makaticub murrekifoxfloof</t>
  </si>
  <si>
    <t>amrith tyberiussays</t>
  </si>
  <si>
    <t>watchmixer lvl25magikarp</t>
  </si>
  <si>
    <t>marta_catalonia xeitoirauxa</t>
  </si>
  <si>
    <t>noahj456 kolbemario</t>
  </si>
  <si>
    <t>jaumcrlhs bracimadetd</t>
  </si>
  <si>
    <t>juanfra1640 jacano56</t>
  </si>
  <si>
    <t>Top URLs in Tweet by Count</t>
  </si>
  <si>
    <t>https://www.instagram.com/p/Bzmam9Pnd5I/?igshid=4hqeycbxpbm2 https://www.facebook.com/events/464599290784436/ https://twitter.com/brionicsjp/status/1145645030226268162</t>
  </si>
  <si>
    <t>https://www.reddit.com/r/lowcarb/comments/cf2g6u/keto_treato_chocoberry_trifle/?utm_source=ifttt https://www.reddit.com/r/lowcarb/comments/cezqzw/keto_treato_berry_chia_pudding/?utm_source=ifttt https://www.reddit.com/r/lowcarb/comments/ceqatp/keto_treato_peanut_butter_balls/?utm_source=ifttt</t>
  </si>
  <si>
    <t>Top URLs in Tweet by Salience</t>
  </si>
  <si>
    <t>https://treato.com/ADD Fired+From+Job/?a=s http://densimetrika.com/j0Odf4VG</t>
  </si>
  <si>
    <t>Top Domains in Tweet by Count</t>
  </si>
  <si>
    <t>instagram.com facebook.com twitter.com</t>
  </si>
  <si>
    <t>Top Domains in Tweet by Salience</t>
  </si>
  <si>
    <t>Top Hashtags in Tweet by Count</t>
  </si>
  <si>
    <t>dogs cutedogs hungrydog gooddog goodboy treats dogtreats cutedog sit goldendoggo</t>
  </si>
  <si>
    <t>Top Hashtags in Tweet by Salience</t>
  </si>
  <si>
    <t>Top Words in Tweet by Count</t>
  </si>
  <si>
    <t>damn good paella celebrate first 'outing' cataract operation today's win</t>
  </si>
  <si>
    <t>forrover treato catching terrific trio</t>
  </si>
  <si>
    <t>treato ginagina_j barleylabrador barley definitely stay gets excited sometimes catching</t>
  </si>
  <si>
    <t>con risopus se juega tãº puedes montar el treato que</t>
  </si>
  <si>
    <t>e vedete que pa la moza mú güen ver trebaja</t>
  </si>
  <si>
    <t>e jacano56 vedete moza mú güen ver que trebaja n'el</t>
  </si>
  <si>
    <t>ピーチ岩崎 qtjgtpgjtp 今週土曜日 情熱のラテンマン が小倉へ calitempo 2019 6 15 sat</t>
  </si>
  <si>
    <t>ãƒ å ピーチ岩崎 calitempo 2000 22 00 guest dj live</t>
  </si>
  <si>
    <t>ピーチ岩崎 dj 今週土曜日 情熱のラテンマン が小倉へ calitempo 2019 6 15 sat</t>
  </si>
  <si>
    <t>ãƒ ã ピーチ岩崎 calitempo 6 15 sat hive_kokura 2000 22</t>
  </si>
  <si>
    <t>gordonfetcher treato #corgi #puppy #whitecorgi</t>
  </si>
  <si>
    <t>treato #corgi #puppy #whitecorgi</t>
  </si>
  <si>
    <t>traependergrast pettyhomomd orion m done dis one follow bork treato</t>
  </si>
  <si>
    <t>de que não pq essa greve parece um daqueles espetáculos</t>
  </si>
  <si>
    <t>que bracimadetd essa greve parece um daqueles espetáculos de treato</t>
  </si>
  <si>
    <t>noahj456 vader give treato</t>
  </si>
  <si>
    <t>dat treato kensington tag friends follow #goldenretrieverpuppy #goldensofinstagram #goldens_ofinstagram #goldenpuppy</t>
  </si>
  <si>
    <t>yamasaki_brown klaxion live 2本目小倉場所 九州へようこそ 2019 7 6 土 front</t>
  </si>
  <si>
    <t>1d klaxion live 2本目小倉場所 九州へようこそ 2019 7 6 土 front</t>
  </si>
  <si>
    <t>waiting #treato #gravybones #bedtime #dogdo #pedigree #samoyed #cute #furbaby #sleepy</t>
  </si>
  <si>
    <t>abby lou officially learned treato binkie</t>
  </si>
  <si>
    <t>dt_loughborough spy treato's sadie terrier looking pawfect home bundle joy</t>
  </si>
  <si>
    <t>1 myvantaehyung pet reply belly rub retweet treato</t>
  </si>
  <si>
    <t>1 pet reply belly rub retweet treato</t>
  </si>
  <si>
    <t>marta_catalonia com treato</t>
  </si>
  <si>
    <t>nervous storm going dogs stuck home follow today gives doggo</t>
  </si>
  <si>
    <t>tyberiussays treato 4 u</t>
  </si>
  <si>
    <t>give treato please</t>
  </si>
  <si>
    <t>murrekifoxfloof amazon fresh grocery list milk eggs puppy food treato's</t>
  </si>
  <si>
    <t>#basenji #basenjisofinstagram #basenjimix #treato #dogmom #playtime #chew #nomnom</t>
  </si>
  <si>
    <t>ã ãƒ ï æ å è â žã ˆã œã</t>
  </si>
  <si>
    <t>ã ãƒ å ï è treato œã æ southern jawbreaker</t>
  </si>
  <si>
    <t>ã ãƒ ï å â æ è žã ˆã œã</t>
  </si>
  <si>
    <t>å next gig 2019 31 sr hall southern jawbreaker brionics</t>
  </si>
  <si>
    <t>å brionicsjp next brionics gig 2019 08 31 sat rage</t>
  </si>
  <si>
    <t>å æ 16 ã klaxiondr front union åœ ä žnight</t>
  </si>
  <si>
    <t>å æ front union 6 fuse 16 00 ã é</t>
  </si>
  <si>
    <t>allen esca cruising through treato section supermarket</t>
  </si>
  <si>
    <t>å ãƒ ã åœ ä é 16 æ kyoto_bukotsu kim</t>
  </si>
  <si>
    <t>å ãƒ ã åœ ä é 16 æ kim next</t>
  </si>
  <si>
    <t>å æ 16 ãƒ ã front union åœ ä fuse</t>
  </si>
  <si>
    <t>ðÿ #dogs sit's waits treato's #cutedogs #hungrydog #gooddog #goodboy #treats</t>
  </si>
  <si>
    <t>土 front union 00 500円 kyoto_bukotsu kim next gig コンピレコ発</t>
  </si>
  <si>
    <t>kyoto_bukotsu kim next gig コンピレコ発 北九州編 7月6日 土 小倉fuse front</t>
  </si>
  <si>
    <t>16 klaxiondr front union 北九州night 7 6 土曜小倉fuse open 00</t>
  </si>
  <si>
    <t>happy birthday america worry kona staring hungrily treato bribe #fourthofjuly</t>
  </si>
  <si>
    <t>plano boris johnson brexit e quasi impossivel segun otra ministeiro</t>
  </si>
  <si>
    <t>here s blue eating treato brighten day</t>
  </si>
  <si>
    <t>good morning frens whenever see floofs automatically sit now puparazzi</t>
  </si>
  <si>
    <t>fenwickcho good morning frens whenever see floofs automatically sit now</t>
  </si>
  <si>
    <t>know goodest #doggo #treato time #pupacino #gsdsoftwitter #dogsoftwitter</t>
  </si>
  <si>
    <t>exactamente te lo presento por dentro con tv y treato</t>
  </si>
  <si>
    <t>escola tenho q ler um na e curso de ba</t>
  </si>
  <si>
    <t>dogeman nini delivers da pop exchange treato</t>
  </si>
  <si>
    <t>treato bandito</t>
  </si>
  <si>
    <t>new treato</t>
  </si>
  <si>
    <t>give life giving taking paw treato</t>
  </si>
  <si>
    <t>moraless_gxdxtx moraless next month gig 2019 8 31 土 鹿児島</t>
  </si>
  <si>
    <t>moraless next gig 2019 31 sr hall southern jawbreaker brionics</t>
  </si>
  <si>
    <t>next gig 2019 31 sr hall southern jawbreaker å moraless_gxdxtx</t>
  </si>
  <si>
    <t>dumptruckduke welllll left few days gave treato told gooboi took</t>
  </si>
  <si>
    <t>make choices welllll left few days gave treato told gooboi</t>
  </si>
  <si>
    <t>treato dumptruckduke welllll left few days gave told gooboi took</t>
  </si>
  <si>
    <t>1 treato max</t>
  </si>
  <si>
    <t>treato 近頃少なくなった仲が良くて近い世代でのgig レイジの招集で久々に実現 このメンバーで1pint killkennyを迎えられるのは最高です youtubeでgigの映像観てワクワクしております moralessも新曲中心のセットリストで雰囲気だいぶ変わってるので観に来てモラ ロ ੭ nxixtx</t>
  </si>
  <si>
    <t>treato whisky_time 近頃少なくなった仲が良くて近い世代でのgig レイジの招集で久々に実現 このメンバーで1pint killkennyを迎えられるのは最高です youtubeでgigの映像観てワクワクしております moralessも moraless_gxdxtx moraless</t>
  </si>
  <si>
    <t>whisky_time 近頃少なくなった仲が良くて近い世代でのgig レイジの招集で久々に実現 このメンバーで1pint treato killkennyを迎えられるのは最高です youtubeでgigの映像観てワクワクしております moralessも</t>
  </si>
  <si>
    <t>next gig 2019 31 sr hall southern jawbreaker treato å</t>
  </si>
  <si>
    <t>keto treato via r lowcarb #lowcarb #keto berry choco trifle</t>
  </si>
  <si>
    <t>atari's being exceptionally good boi today chewy treato</t>
  </si>
  <si>
    <t>2 d bell proud announce dat ovr weeks daily training</t>
  </si>
  <si>
    <t>anzio l treato ad e impero al vallo volsco di</t>
  </si>
  <si>
    <t>kevinscampi licking treato crumbs moustache count</t>
  </si>
  <si>
    <t>shayoneespeaks look ma monsoon fashion point gib treato #pupperina #sherlock</t>
  </si>
  <si>
    <t>close down website</t>
  </si>
  <si>
    <t>don t leave best friend out netflix binge avoid popcorn</t>
  </si>
  <si>
    <t>grrr grrrr treato</t>
  </si>
  <si>
    <t>ojala acepten al taller de treato seria lo maximo</t>
  </si>
  <si>
    <t>اللي نيجي لسؤال ايه المنتج فيه سيليكون و كويس مش</t>
  </si>
  <si>
    <t>tobiassir big bro tommy 13 today happy birfday treato sharsies</t>
  </si>
  <si>
    <t>treato kahdhdhss exact moment see good boye waiting very im</t>
  </si>
  <si>
    <t>anitazereshki michaelaokla treato</t>
  </si>
  <si>
    <t>michaelaokla treato</t>
  </si>
  <si>
    <t>iz pupper treato</t>
  </si>
  <si>
    <t>treato pues si hoy estado en el de merida y</t>
  </si>
  <si>
    <t>estan son las obras de treato que estuvo karol #kcamexico</t>
  </si>
  <si>
    <t>explain treato mouth wait #throwbackthursday pawsome pals gsdskykooner olympustheaussie evietheaussalier</t>
  </si>
  <si>
    <t>treato monch gib immediate</t>
  </si>
  <si>
    <t>time treato</t>
  </si>
  <si>
    <t>fifth bottle wine four months many carbs really strictly keto</t>
  </si>
  <si>
    <t>昨夜のシシカバブ楽しかった ありがとうございました 本日は紺屋町ナンバーナインで まむしの宴 早い時間からdjと1pint treato kilkennyアコースティックやります 15時からなんで早く来てね #まむしの宴 #今日も超忙しい</t>
  </si>
  <si>
    <t>masa99chaos 昨夜のシシカバブ楽しかった ありがとうございました 本日は紺屋町ナンバーナインで まむしの宴 早い時間からdjと1pint treato kilkennyアコースティックやります 15時からなんで早く来てね #まむしの宴</t>
  </si>
  <si>
    <t>good boyes definitely deserve extra treato two</t>
  </si>
  <si>
    <t>Top Words in Tweet by Salience</t>
  </si>
  <si>
    <t>ginagina_j barleylabrador barley definitely stay gets excited sometimes catching terrific</t>
  </si>
  <si>
    <t>ãƒ å ã ピーチ岩崎 qtjgtpgjtp 今週土曜日 情熱のラテンマン が小倉へ 2019 hive_kokura</t>
  </si>
  <si>
    <t>ãƒ ã ピーチ岩崎 å qtjgtpgjtp 今週土曜日 情熱のラテンマン が小倉へ 2019 door</t>
  </si>
  <si>
    <t>ã ãƒ ï è œã æ å 1d ˆã â</t>
  </si>
  <si>
    <t>ã ãƒ æ è žã ˆã œã šã brionicsjp next</t>
  </si>
  <si>
    <t>1d å brionics â moraless_gxdxtx month 8 土 鹿児島 北九州</t>
  </si>
  <si>
    <t>å æ 16 ã é ª åœ ä žnight 7ï</t>
  </si>
  <si>
    <t>å é æ 16 ãƒ ã åœ ä klaxiondr 7ï</t>
  </si>
  <si>
    <t>kyoto_bukotsu kim next gig コンピレコ発 北九州編 7月6日 小倉fuse 北九州night 開場16</t>
  </si>
  <si>
    <t>moraless ticket 1d å month 8 土 鹿児島 1pint treato</t>
  </si>
  <si>
    <t>å moraless_gxdxtx moraless month 8 土 鹿児島 1pint treato killkenny</t>
  </si>
  <si>
    <t>dumptruckduke welllll left few days gave told gooboi took picture</t>
  </si>
  <si>
    <t>近頃少なくなった仲が良くて近い世代でのgig レイジの招集で久々に実現 このメンバーで1pint killkennyを迎えられるのは最高です youtubeでgigの映像観てワクワクしております moralessも新曲中心のセットリストで雰囲気だいぶ変わってるので観に来てモラ ロ ੭ nxixtx brionicsの次のライブはこちら</t>
  </si>
  <si>
    <t>whisky_time 近頃少なくなった仲が良くて近い世代でのgig レイジの招集で久々に実現 このメンバーで1pint killkennyを迎えられるのは最高です youtubeでgigの映像観てワクワクしております moralessも moraless_gxdxtx moraless next</t>
  </si>
  <si>
    <t>å moraless_gxdxtx moraless month 8 土 鹿児島 1pint killkenny 北九州</t>
  </si>
  <si>
    <t>choco trifle chia pudding peanut butter balls berry keto treato</t>
  </si>
  <si>
    <t>kahdhdhss exact moment see good boye waiting very im patiently</t>
  </si>
  <si>
    <t>Top Word Pairs in Tweet by Count</t>
  </si>
  <si>
    <t>damn,good  good,paella  paella,celebrate  celebrate,first  first,'outing'  'outing',cataract  cataract,operation  operation,today's  today's,win  win,mighty</t>
  </si>
  <si>
    <t>forrover,treato  treato,catching  catching,terrific  terrific,trio</t>
  </si>
  <si>
    <t>ginagina_j,barleylabrador  barleylabrador,barley  barley,definitely  definitely,stay  stay,gets  gets,excited  excited,treato  treato,sometimes  treato,catching  catching,terrific</t>
  </si>
  <si>
    <t>con,risopus  risopus,se  se,juega  juega,tãº  tãº,puedes  puedes,montar  montar,el  el,treato  treato,que  que,quieras</t>
  </si>
  <si>
    <t>vedete,moza  moza,e  e,mú  mú,güen  güen,ver  ver,que  que,trebaja  trebaja,n'el  n'el,treato  treato,y</t>
  </si>
  <si>
    <t>jacano56,vedete  vedete,moza  moza,e  e,mú  mú,güen  güen,ver  ver,que  que,trebaja  trebaja,n'el  n'el,treato</t>
  </si>
  <si>
    <t>qtjgtpgjtp,今週土曜日  今週土曜日,情熱のラテンマン  情熱のラテンマン,ピーチ岩崎  ピーチ岩崎,が小倉へ  が小倉へ,calitempo  calitempo,2019  2019,6  6,15  15,sat  sat,hive_kokura</t>
  </si>
  <si>
    <t>22,00  guest,dj  ãƒ,ãƒ  6,15  15,sat  dj,ピーチ岩崎  ピーチ岩崎,live  2000,1d  1d,guest  live,1pint</t>
  </si>
  <si>
    <t>今週土曜日,情熱のラテンマン  情熱のラテンマン,ピーチ岩崎  ピーチ岩崎,が小倉へ  が小倉へ,calitempo  calitempo,2019  2019,6  6,15  15,sat  sat,hive_kokura  hive_kokura,door</t>
  </si>
  <si>
    <t>ãƒ,ãƒ  6,15  15,sat  22,00  guest,dj  ãƒ,ã  qtjgtpgjtp,今週土曜日  今週土曜日,情熱のラテンマン  情熱のラテンマン,ピーチ岩崎  ピーチ岩崎,が小倉へ</t>
  </si>
  <si>
    <t>gordonfetcher,treato  treato,#corgi  #corgi,#puppy  #puppy,#whitecorgi</t>
  </si>
  <si>
    <t>treato,#corgi  #corgi,#puppy  #puppy,#whitecorgi</t>
  </si>
  <si>
    <t>traependergrast,pettyhomomd  pettyhomomd,orion  orion,m  m,done  done,dis  dis,one  one,follow  follow,bork  bork,treato  treato,cat</t>
  </si>
  <si>
    <t>essa,greve  greve,parece  parece,um  um,daqueles  daqueles,espetáculos  espetáculos,de  de,treato  treato,que  que,foram  foram,extremamente</t>
  </si>
  <si>
    <t>bracimadetd,essa  essa,greve  greve,parece  parece,um  um,daqueles  daqueles,espetáculos  espetáculos,de  de,treato  treato,que  que,foram</t>
  </si>
  <si>
    <t>noahj456,vader  vader,give  give,treato</t>
  </si>
  <si>
    <t>dat,treato  treato,kensington  kensington,tag  tag,friends  friends,follow  follow,#goldenretrieverpuppy  #goldenretrieverpuppy,#goldensofinstagram  #goldensofinstagram,#goldens_ofinstagram  #goldens_ofinstagram,#goldenpuppy  #goldenpuppy,#dogsofinstaworld</t>
  </si>
  <si>
    <t>yamasaki_brown,klaxion  klaxion,live  live,2本目小倉場所  2本目小倉場所,九州へようこそ  九州へようこそ,2019  2019,7  7,6  6,土  土,front  front,union</t>
  </si>
  <si>
    <t>klaxion,live  live,2本目小倉場所  2本目小倉場所,九州へようこそ  九州へようこそ,2019  2019,7  7,6  6,土  土,front  front,union  union,北九州</t>
  </si>
  <si>
    <t>waiting,#treato  #treato,#gravybones  #gravybones,#bedtime  #bedtime,#dogdo  #dogdo,#pedigree  #pedigree,#samoyed  #samoyed,#cute  #cute,#furbaby  #furbaby,#sleepy  #sleepy,galleywood</t>
  </si>
  <si>
    <t>abby,lou  lou,officially  officially,learned  learned,treato  treato,binkie</t>
  </si>
  <si>
    <t>dt_loughborough,spy  spy,treato's  treato's,sadie  sadie,terrier  terrier,looking  looking,pawfect  pawfect,home  home,bundle  bundle,joy  joy,full</t>
  </si>
  <si>
    <t>myvantaehyung,1  1,1  1,pet  pet,1  1,reply  reply,1  1,belly  belly,rub  rub,1  1,retweet</t>
  </si>
  <si>
    <t>marta_catalonia,com  com,treato</t>
  </si>
  <si>
    <t>storm,going  going,dogs  dogs,nervous  nervous,stuck  stuck,home  home,follow  follow,today  today,gives  gives,nervous  nervous,doggo</t>
  </si>
  <si>
    <t>tyberiussays,treato  treato,4  4,u</t>
  </si>
  <si>
    <t>give,treato  treato,please</t>
  </si>
  <si>
    <t>murrekifoxfloof,amazon  amazon,fresh  fresh,grocery  grocery,list  list,milk  milk,eggs  eggs,puppy  puppy,food  food,treato's  treato's,chickums</t>
  </si>
  <si>
    <t>#basenji,#basenjisofinstagram  #basenjisofinstagram,#basenjimix  #basenjimix,#treato  #treato,#dogmom  #dogmom,#playtime  #playtime,#chew  #chew,#nomnom</t>
  </si>
  <si>
    <t>ãƒ,ã  ã,ãƒ  ãƒ,ãƒ  ã,ã  æ,ã  žã,ˆã  ã,â  nxixtx,brionicsã  brionicsã,æ  ã,åœ</t>
  </si>
  <si>
    <t>ã,ã  ãƒ,ã  southern,jawbreaker  å,ã  ã,œã  ãƒ,ãƒ  æ,ã  1pint,treato  é,å  treato,killkennyã</t>
  </si>
  <si>
    <t>ãƒ,ã  ã,ãƒ  ãƒ,ãƒ  ã,ã  æ,ã  žã,ˆã  ã,â  brionicsjp,next  next,brionics  brionics,gig</t>
  </si>
  <si>
    <t>gig,2019  sr,hall  southern,jawbreaker  1pint,treato  treato,killkenny  next,brionics  brionics,gig  2019,08  08,31  31,sat</t>
  </si>
  <si>
    <t>brionicsjp,next  next,brionics  brionics,gig  gig,2019  2019,08  08,31  31,sat  sat,rage  rage,presents  presents,southern</t>
  </si>
  <si>
    <t>klaxiondr,front  front,union  union,åœ  åœ,ä  ä,å  å,žnight  žnight,7ï  7ï,6  6,åœÿæ  åœÿæ,œå</t>
  </si>
  <si>
    <t>front,union  å,é  é,ª  union,åœ  åœ,ä  ä,å  å,žnight  žnight,7ï  7ï,6  6,åœÿæ</t>
  </si>
  <si>
    <t>allen,esca  esca,cruising  cruising,through  through,treato  treato,section  section,supermarket</t>
  </si>
  <si>
    <t>ãƒ,ãƒ  åœ,ä  ä,å  å,å  kyoto_bukotsu,kim  kim,next  next,gig  gig,ã  ã,ãƒ  ãƒ,ã</t>
  </si>
  <si>
    <t>ãƒ,ãƒ  åœ,ä  ä,å  å,å  kim,next  next,gig  gig,ã  ã,ãƒ  ãƒ,ã  ã,ç</t>
  </si>
  <si>
    <t>front,union  åœ,ä  ä,å  å,å  union,åœ  å,žnight  å,fuse  16,00  16,30  ãƒ,ã</t>
  </si>
  <si>
    <t>ðÿ,ðÿ  sit's,waits  waits,treato's  treato's,ðÿ  ðÿ,#dogs  #dogs,#cutedogs  #cutedogs,#hungrydog  #hungrydog,#gooddog  #gooddog,#goodboy  #goodboy,#treats</t>
  </si>
  <si>
    <t>front,union  kyoto_bukotsu,kim  kim,next  next,gig  gig,コンピレコ発  コンピレコ発,北九州編  北九州編,7月6日  7月6日,土  土,小倉fuse  小倉fuse,front</t>
  </si>
  <si>
    <t>kyoto_bukotsu,kim  kim,next  next,gig  gig,コンピレコ発  コンピレコ発,北九州編  北九州編,7月6日  7月6日,土  土,小倉fuse  小倉fuse,front  front,union</t>
  </si>
  <si>
    <t>klaxiondr,front  front,union  union,北九州night  北九州night,7  7,6  6,土曜小倉fuse  土曜小倉fuse,open  open,16  16,00  00,start</t>
  </si>
  <si>
    <t>happy,birthday  birthday,america  america,worry  worry,kona  kona,staring  staring,hungrily  hungrily,treato  treato,bribe  bribe,#fourthofjuly  #fourthofjuly,#independenceday</t>
  </si>
  <si>
    <t>plano,boris  boris,johnson  johnson,brexit  brexit,e  e,quasi  quasi,impossivel  impossivel,segun  segun,otra  otra,ministeiro  ministeiro,gb</t>
  </si>
  <si>
    <t>here,s  s,blue  blue,eating  eating,treato  treato,brighten  brighten,day</t>
  </si>
  <si>
    <t>good,morning  morning,frens  frens,whenever  whenever,see  see,floofs  floofs,automatically  automatically,sit  sit,now  now,puparazzi  puparazzi,gets</t>
  </si>
  <si>
    <t>fenwickcho,good  good,morning  morning,frens  frens,whenever  whenever,see  see,floofs  floofs,automatically  automatically,sit  sit,now  now,puparazzi</t>
  </si>
  <si>
    <t>know,goodest  goodest,#doggo  #doggo,#treato  #treato,time  time,#pupacino  #pupacino,#gsdsoftwitter  #gsdsoftwitter,#dogsoftwitter</t>
  </si>
  <si>
    <t>exactamente,te  te,lo  lo,presento  presento,por  por,dentro  dentro,con  con,tv  tv,y  y,treato  treato,en</t>
  </si>
  <si>
    <t>tenho,q  na,escola  ba,tenho  q,ler  ler,um  um,livro  livro,pr  pr,escola  escola,7  7,pro</t>
  </si>
  <si>
    <t>dogeman,nini  nini,delivers  delivers,da  da,pop  pop,exchange  exchange,treato</t>
  </si>
  <si>
    <t>treato,bandito</t>
  </si>
  <si>
    <t>new,treato</t>
  </si>
  <si>
    <t>life,giving  giving,taking  taking,give  give,paw  paw,give  give,treato</t>
  </si>
  <si>
    <t>moraless_gxdxtx,moraless  moraless,next  next,month  month,gig  gig,2019  2019,8  8,31  31,土  土,鹿児島  鹿児島,sr</t>
  </si>
  <si>
    <t>gig,2019  sr,hall  southern,jawbreaker  open,19  19,30  30,start  start,20  20,00  00,adv  moraless,next</t>
  </si>
  <si>
    <t>gig,2019  sr,hall  southern,jawbreaker  moraless_gxdxtx,moraless  moraless,next  next,month  month,gig  2019,8  8,31  31,土</t>
  </si>
  <si>
    <t>dumptruckduke,welllll  welllll,left  left,few  few,days  days,gave  gave,treato  treato,told  told,gooboi  gooboi,took  took,picture</t>
  </si>
  <si>
    <t>welllll,left  left,few  few,days  days,gave  gave,treato  treato,told  told,gooboi  gooboi,took  took,picture  picture,smooched</t>
  </si>
  <si>
    <t>1,1  1,treato  treato,max</t>
  </si>
  <si>
    <t>近頃少なくなった仲が良くて近い世代でのgig,レイジの招集で久々に実現  レイジの招集で久々に実現,このメンバーで1pint  このメンバーで1pint,treato  treato,killkennyを迎えられるのは最高です  killkennyを迎えられるのは最高です,youtubeでgigの映像観てワクワクしております  youtubeでgigの映像観てワクワクしております,moralessも新曲中心のセットリストで雰囲気だいぶ変わってるので観に来てモラ  moralessも新曲中心のセットリストで雰囲気だいぶ変わってるので観に来てモラ,ロ  ロ,੭  nxixtx,brionicsの次のライブはこちら  brionicsの次のライブはこちら,北九州より1pint</t>
  </si>
  <si>
    <t>whisky_time,近頃少なくなった仲が良くて近い世代でのgig  近頃少なくなった仲が良くて近い世代でのgig,レイジの招集で久々に実現  レイジの招集で久々に実現,このメンバーで1pint  このメンバーで1pint,treato  treato,killkennyを迎えられるのは最高です  killkennyを迎えられるのは最高です,youtubeでgigの映像観てワクワクしております  youtubeでgigの映像観てワクワクしております,moralessも  moraless_gxdxtx,moraless  moraless,next  next,month</t>
  </si>
  <si>
    <t>whisky_time,近頃少なくなった仲が良くて近い世代でのgig  近頃少なくなった仲が良くて近い世代でのgig,レイジの招集で久々に実現  レイジの招集で久々に実現,このメンバーで1pint  このメンバーで1pint,treato  treato,killkennyを迎えられるのは最高です  killkennyを迎えられるのは最高です,youtubeでgigの映像観てワクワクしております  youtubeでgigの映像観てワクワクしております,moralessも</t>
  </si>
  <si>
    <t>keto,treato  via,r  r,lowcarb  lowcarb,#lowcarb  #lowcarb,#keto  treato,choco  choco,berry  berry,trifle  trifle,via  treato,berry</t>
  </si>
  <si>
    <t>atari's,being  being,exceptionally  exceptionally,good  good,boi  boi,today  today,chewy  chewy,treato</t>
  </si>
  <si>
    <t>d,bell  proud,2  2,announce  announce,dat  dat,2  2,ovr  ovr,weeks  weeks,daily  daily,training  training,abt</t>
  </si>
  <si>
    <t>treato,ad  ad,anzio  anzio,e  e,l  l,impero  impero,al  al,vallo  vallo,volsco  volsco,di  di,anzio</t>
  </si>
  <si>
    <t>kevinscampi,licking  licking,treato  treato,crumbs  crumbs,moustache  moustache,count</t>
  </si>
  <si>
    <t>shayoneespeaks,look  look,ma  ma,monsoon  monsoon,fashion  fashion,point  point,gib  gib,treato  treato,#pupperina  #pupperina,#sherlock  #sherlock,#dogsarelove</t>
  </si>
  <si>
    <t>treato_com,close  close,down  down,website</t>
  </si>
  <si>
    <t>don,t  t,leave  leave,best  best,friend  friend,out  out,netflix  netflix,binge  binge,avoid  avoid,popcorn  popcorn,face</t>
  </si>
  <si>
    <t>grrr,grrr  grrr,grrrr  grrrr,treato</t>
  </si>
  <si>
    <t>ojala,acepten  acepten,al  al,taller  taller,de  de,treato  treato,seria  seria,lo  lo,maximo</t>
  </si>
  <si>
    <t>نيجي,لسؤال  لسؤال,ايه  ايه,المنتج  المنتج,اللي  اللي,فيه  فيه,سيليكون  سيليكون,و  و,كويس  كويس,مش  مش,مضافله</t>
  </si>
  <si>
    <t>tobiassir,big  big,bro  bro,tommy  tommy,13  13,today  today,happy  happy,birfday  birfday,treato  treato,sharsies  sharsies,wuv</t>
  </si>
  <si>
    <t>kahdhdhss,exact  exact,moment  moment,see  see,treato  good,boye  boye,waiting  waiting,very  very,im  im,patiently  patiently,permission</t>
  </si>
  <si>
    <t>anitazereshki,michaelaokla  michaelaokla,treato</t>
  </si>
  <si>
    <t>iz,pupper  pupper,treato</t>
  </si>
  <si>
    <t>pues,si  si,hoy  hoy,estado  estado,en  en,el  el,treato  treato,de  de,merida  merida,y  y,cuando</t>
  </si>
  <si>
    <t>estan,son  son,las  las,obras  obras,de  de,treato  treato,que  que,estuvo  estuvo,karol  karol,#kcamexico  #kcamexico,#karolsevilla</t>
  </si>
  <si>
    <t>explain,treato  treato,mouth  mouth,wait  wait,#throwbackthursday  #throwbackthursday,pawsome  pawsome,pals  pals,gsdskykooner  gsdskykooner,olympustheaussie  olympustheaussie,evietheaussalier  evietheaussalier,aussie</t>
  </si>
  <si>
    <t>treato,treato  monch,monch  treato,gib  gib,immediate  immediate,monch</t>
  </si>
  <si>
    <t>time,treato</t>
  </si>
  <si>
    <t>fifth,bottle  bottle,wine  wine,four  four,months  months,many  many,carbs  carbs,really  really,strictly  strictly,keto  keto,more</t>
  </si>
  <si>
    <t>昨夜のシシカバブ楽しかった,ありがとうございました  ありがとうございました,本日は紺屋町ナンバーナインで  本日は紺屋町ナンバーナインで,まむしの宴  まむしの宴,早い時間からdjと1pint  早い時間からdjと1pint,treato  treato,kilkennyアコースティックやります  kilkennyアコースティックやります,15時からなんで早く来てね  15時からなんで早く来てね,#まむしの宴  #まむしの宴,#今日も超忙しい  #今日も超忙しい,#詩織生誕月間</t>
  </si>
  <si>
    <t>masa99chaos,昨夜のシシカバブ楽しかった  昨夜のシシカバブ楽しかった,ありがとうございました  ありがとうございました,本日は紺屋町ナンバーナインで  本日は紺屋町ナンバーナインで,まむしの宴  まむしの宴,早い時間からdjと1pint  早い時間からdjと1pint,treato  treato,kilkennyアコースティックやります  kilkennyアコースティックやります,15時からなんで早く来てね  15時からなんで早く来てね,#まむしの宴  #まむしの宴,#</t>
  </si>
  <si>
    <t>good,boyes  boyes,definitely  definitely,deserve  deserve,extra  extra,treato  treato,two</t>
  </si>
  <si>
    <t>Top Word Pairs in Tweet by Salience</t>
  </si>
  <si>
    <t>ãƒ,ãƒ  ãƒ,ã  qtjgtpgjtp,今週土曜日  今週土曜日,情熱のラテンマン  情熱のラテンマン,ピーチ岩崎  ピーチ岩崎,が小倉へ  が小倉へ,calitempo  calitempo,2019  2019,6  sat,hive_kokura</t>
  </si>
  <si>
    <t>ã,ã  ãƒ,ã  ã,ãƒ  žã,ˆã  å,ã  ã,œã  ãƒ,ãƒ  æ,ã  ã,â  gig,2019</t>
  </si>
  <si>
    <t>moraless_gxdxtx,moraless  moraless,next  next,month  month,gig  2019,8  8,31  31,土  土,鹿児島  鹿児島,sr  hall,southern</t>
  </si>
  <si>
    <t>å,é  é,ª  union,åœ  åœ,ä  ä,å  å,žnight  žnight,7ï  7ï,6  6,åœÿæ  åœÿæ,œå</t>
  </si>
  <si>
    <t>ãƒ,ãƒ  åœ,ä  ä,å  å,å  klaxiondr,front  žnight,7ï  7ï,6  6,åœÿæ  åœÿæ,œå  œå,å</t>
  </si>
  <si>
    <t>kyoto_bukotsu,kim  kim,next  next,gig  gig,コンピレコ発  コンピレコ発,北九州編  北九州編,7月6日  7月6日,土  土,小倉fuse  小倉fuse,front  union,北九州night</t>
  </si>
  <si>
    <t>moraless,next  next,month  month,gig  2019,8  8,31  31,土  土,鹿児島  鹿児島,sr  hall,southern  jawbreaker,1pint</t>
  </si>
  <si>
    <t>treato,choco  choco,berry  berry,trifle  trifle,via  treato,berry  berry,chia  chia,pudding  pudding,via  treato,peanut  peanut,butter</t>
  </si>
  <si>
    <t>Word</t>
  </si>
  <si>
    <t>next</t>
  </si>
  <si>
    <t>gig</t>
  </si>
  <si>
    <t>30</t>
  </si>
  <si>
    <t>è</t>
  </si>
  <si>
    <t>北九州</t>
  </si>
  <si>
    <t>sr</t>
  </si>
  <si>
    <t>1pint</t>
  </si>
  <si>
    <t>sat</t>
  </si>
  <si>
    <t>ä</t>
  </si>
  <si>
    <t>hall</t>
  </si>
  <si>
    <t>é</t>
  </si>
  <si>
    <t>1</t>
  </si>
  <si>
    <t>s</t>
  </si>
  <si>
    <t>enthusiasm</t>
  </si>
  <si>
    <t>kim</t>
  </si>
  <si>
    <t>five</t>
  </si>
  <si>
    <t>åœ</t>
  </si>
  <si>
    <t>7</t>
  </si>
  <si>
    <t>klaxion</t>
  </si>
  <si>
    <t>チケット</t>
  </si>
  <si>
    <t>2本目小倉場所</t>
  </si>
  <si>
    <t>九州へようこそ</t>
  </si>
  <si>
    <t>night</t>
  </si>
  <si>
    <t>開場</t>
  </si>
  <si>
    <t>開演</t>
  </si>
  <si>
    <t>16時</t>
  </si>
  <si>
    <t>16時30分</t>
  </si>
  <si>
    <t>moraless</t>
  </si>
  <si>
    <t>œã</t>
  </si>
  <si>
    <t>killkenny</t>
  </si>
  <si>
    <t>bloody</t>
  </si>
  <si>
    <t>brionics</t>
  </si>
  <si>
    <t>08</t>
  </si>
  <si>
    <t>rage</t>
  </si>
  <si>
    <t>presents</t>
  </si>
  <si>
    <t>19</t>
  </si>
  <si>
    <t>20</t>
  </si>
  <si>
    <t>adv</t>
  </si>
  <si>
    <t>door</t>
  </si>
  <si>
    <t>2500</t>
  </si>
  <si>
    <t>smo</t>
  </si>
  <si>
    <t>month</t>
  </si>
  <si>
    <t>8</t>
  </si>
  <si>
    <t>žã</t>
  </si>
  <si>
    <t>šã</t>
  </si>
  <si>
    <t>15</t>
  </si>
  <si>
    <t>brio</t>
  </si>
  <si>
    <t>w</t>
  </si>
  <si>
    <t>žnight</t>
  </si>
  <si>
    <t>200â</t>
  </si>
  <si>
    <t>3000</t>
  </si>
  <si>
    <t>ˆã</t>
  </si>
  <si>
    <t>今週土曜日</t>
  </si>
  <si>
    <t>情熱のラテンマン</t>
  </si>
  <si>
    <t>が小倉へ</t>
  </si>
  <si>
    <t>w1d</t>
  </si>
  <si>
    <t>gets</t>
  </si>
  <si>
    <t>c</t>
  </si>
  <si>
    <t>北九州night</t>
  </si>
  <si>
    <t>kilkenny</t>
  </si>
  <si>
    <t>see</t>
  </si>
  <si>
    <t>000円</t>
  </si>
  <si>
    <t>7ï</t>
  </si>
  <si>
    <t>åœÿæ</t>
  </si>
  <si>
    <t>œå</t>
  </si>
  <si>
    <t>ãƒƒãƒˆ</t>
  </si>
  <si>
    <t>šâ</t>
  </si>
  <si>
    <t>1æ</t>
  </si>
  <si>
    <t>äº</t>
  </si>
  <si>
    <t>éƒ</t>
  </si>
  <si>
    <t>killkennyã</t>
  </si>
  <si>
    <t>today</t>
  </si>
  <si>
    <t>happy</t>
  </si>
  <si>
    <t>#dogsoftwittter</t>
  </si>
  <si>
    <t>#dogsarefamily</t>
  </si>
  <si>
    <t>morning</t>
  </si>
  <si>
    <t>frens</t>
  </si>
  <si>
    <t>whenever</t>
  </si>
  <si>
    <t>floofs</t>
  </si>
  <si>
    <t>automatically</t>
  </si>
  <si>
    <t>sit</t>
  </si>
  <si>
    <t>now</t>
  </si>
  <si>
    <t>puparazzi</t>
  </si>
  <si>
    <t>pic</t>
  </si>
  <si>
    <t>walkies</t>
  </si>
  <si>
    <t>コンピレコ発</t>
  </si>
  <si>
    <t>北九州編</t>
  </si>
  <si>
    <t>7月6日</t>
  </si>
  <si>
    <t>開場16</t>
  </si>
  <si>
    <t>開演16</t>
  </si>
  <si>
    <t>前売2</t>
  </si>
  <si>
    <t>当日3</t>
  </si>
  <si>
    <t>要1d</t>
  </si>
  <si>
    <t>出演</t>
  </si>
  <si>
    <t>riâ</t>
  </si>
  <si>
    <t>昨夜のシシカバブ楽しかった</t>
  </si>
  <si>
    <t>ありがとうございました</t>
  </si>
  <si>
    <t>本日は紺屋町ナンバーナインで</t>
  </si>
  <si>
    <t>早い時間からdjと1pint</t>
  </si>
  <si>
    <t>kilkennyアコースティックやります</t>
  </si>
  <si>
    <t>15時からなんで早く来てね</t>
  </si>
  <si>
    <t>#まむしの宴</t>
  </si>
  <si>
    <t>13</t>
  </si>
  <si>
    <t>近頃少なくなった仲が良くて近い世代でのgig</t>
  </si>
  <si>
    <t>レイジの招集で久々に実現</t>
  </si>
  <si>
    <t>このメンバーで1pint</t>
  </si>
  <si>
    <t>killkennyを迎えられるのは最高です</t>
  </si>
  <si>
    <t>youtubeでgigの映像観てワクワクしております</t>
  </si>
  <si>
    <t>ç</t>
  </si>
  <si>
    <t>brionicsã</t>
  </si>
  <si>
    <t>š1pint</t>
  </si>
  <si>
    <t>bloodyã</t>
  </si>
  <si>
    <t>pintsã</t>
  </si>
  <si>
    <t>moralessã</t>
  </si>
  <si>
    <t>åš</t>
  </si>
  <si>
    <t>srãƒ</t>
  </si>
  <si>
    <t>ãƒªãƒƒã</t>
  </si>
  <si>
    <t>ãƒƒã</t>
  </si>
  <si>
    <t>ºã</t>
  </si>
  <si>
    <t>çµ</t>
  </si>
  <si>
    <t>daifuku</t>
  </si>
  <si>
    <t>#</t>
  </si>
  <si>
    <t>monch</t>
  </si>
  <si>
    <t>big</t>
  </si>
  <si>
    <t>bro</t>
  </si>
  <si>
    <t>tommy</t>
  </si>
  <si>
    <t>birfday</t>
  </si>
  <si>
    <t>sharsies</t>
  </si>
  <si>
    <t>wuv</t>
  </si>
  <si>
    <t>toby</t>
  </si>
  <si>
    <t>#lowcarb</t>
  </si>
  <si>
    <t>#keto</t>
  </si>
  <si>
    <t>moralessも</t>
  </si>
  <si>
    <t>º</t>
  </si>
  <si>
    <t>žç</t>
  </si>
  <si>
    <t>7æœˆ6æ</t>
  </si>
  <si>
    <t>åœÿ</t>
  </si>
  <si>
    <t>500å</t>
  </si>
  <si>
    <t>000å</t>
  </si>
  <si>
    <t>ºæ</t>
  </si>
  <si>
    <t>risk</t>
  </si>
  <si>
    <t>beyond</t>
  </si>
  <si>
    <t>hate</t>
  </si>
  <si>
    <t>ex</t>
  </si>
  <si>
    <t>build</t>
  </si>
  <si>
    <t>starter</t>
  </si>
  <si>
    <t>universe</t>
  </si>
  <si>
    <t>last</t>
  </si>
  <si>
    <t>ward</t>
  </si>
  <si>
    <t>house</t>
  </si>
  <si>
    <t>steel</t>
  </si>
  <si>
    <t>ž</t>
  </si>
  <si>
    <t>follow</t>
  </si>
  <si>
    <t>pet</t>
  </si>
  <si>
    <t>reply</t>
  </si>
  <si>
    <t>belly</t>
  </si>
  <si>
    <t>rub</t>
  </si>
  <si>
    <t>retweet</t>
  </si>
  <si>
    <t>não</t>
  </si>
  <si>
    <t>djs</t>
  </si>
  <si>
    <t>nakashima</t>
  </si>
  <si>
    <t>ssd</t>
  </si>
  <si>
    <t>vedete</t>
  </si>
  <si>
    <t>pa</t>
  </si>
  <si>
    <t>definitely</t>
  </si>
  <si>
    <t>time</t>
  </si>
  <si>
    <t>kona</t>
  </si>
  <si>
    <t>waiting</t>
  </si>
  <si>
    <t>اللي</t>
  </si>
  <si>
    <t>seria</t>
  </si>
  <si>
    <t>grrr</t>
  </si>
  <si>
    <t>t</t>
  </si>
  <si>
    <t>goodest</t>
  </si>
  <si>
    <t>boi</t>
  </si>
  <si>
    <t>girl</t>
  </si>
  <si>
    <t>anzio</t>
  </si>
  <si>
    <t>l</t>
  </si>
  <si>
    <t>dat</t>
  </si>
  <si>
    <t>day</t>
  </si>
  <si>
    <t>new</t>
  </si>
  <si>
    <t>d</t>
  </si>
  <si>
    <t>bell</t>
  </si>
  <si>
    <t>berry</t>
  </si>
  <si>
    <t>brionicsの次のライブはこちら</t>
  </si>
  <si>
    <t>北九州より1pint</t>
  </si>
  <si>
    <t>killkennyを迎え</t>
  </si>
  <si>
    <t>地元勢も超強力メンツ</t>
  </si>
  <si>
    <t>鹿児島sr</t>
  </si>
  <si>
    <t>make</t>
  </si>
  <si>
    <t>choices</t>
  </si>
  <si>
    <t>going</t>
  </si>
  <si>
    <t>know</t>
  </si>
  <si>
    <t>m</t>
  </si>
  <si>
    <t>pints</t>
  </si>
  <si>
    <t>ticket</t>
  </si>
  <si>
    <t>tenho</t>
  </si>
  <si>
    <t>q</t>
  </si>
  <si>
    <t>ler</t>
  </si>
  <si>
    <t>montar</t>
  </si>
  <si>
    <t>na</t>
  </si>
  <si>
    <t>curso</t>
  </si>
  <si>
    <t>com</t>
  </si>
  <si>
    <t>土曜小倉fuse</t>
  </si>
  <si>
    <t>前売り</t>
  </si>
  <si>
    <t>当日</t>
  </si>
  <si>
    <t>要1杯注文</t>
  </si>
  <si>
    <t>京都</t>
  </si>
  <si>
    <t>ri</t>
  </si>
  <si>
    <t>#dogs</t>
  </si>
  <si>
    <t>noâ</t>
  </si>
  <si>
    <t>ª</t>
  </si>
  <si>
    <t>ãƒˆã</t>
  </si>
  <si>
    <t>ˆ8æœˆ31æ</t>
  </si>
  <si>
    <t>hallã</t>
  </si>
  <si>
    <t>facebookã</t>
  </si>
  <si>
    <t>ãƒˆãƒšãƒ</t>
  </si>
  <si>
    <t>œæˆ</t>
  </si>
  <si>
    <t>ÿã</t>
  </si>
  <si>
    <t>œè</t>
  </si>
  <si>
    <t>amazon</t>
  </si>
  <si>
    <t>fresh</t>
  </si>
  <si>
    <t>grocery</t>
  </si>
  <si>
    <t>list</t>
  </si>
  <si>
    <t>milk</t>
  </si>
  <si>
    <t>eggs</t>
  </si>
  <si>
    <t>food</t>
  </si>
  <si>
    <t>chickums</t>
  </si>
  <si>
    <t>corsair</t>
  </si>
  <si>
    <t>gaming</t>
  </si>
  <si>
    <t>mouse</t>
  </si>
  <si>
    <t>pad</t>
  </si>
  <si>
    <t>yeah</t>
  </si>
  <si>
    <t>essa</t>
  </si>
  <si>
    <t>greve</t>
  </si>
  <si>
    <t>parece</t>
  </si>
  <si>
    <t>daqueles</t>
  </si>
  <si>
    <t>espetáculos</t>
  </si>
  <si>
    <t>foram</t>
  </si>
  <si>
    <t>extremamente</t>
  </si>
  <si>
    <t>badalados</t>
  </si>
  <si>
    <t>tendem</t>
  </si>
  <si>
    <t>fazer</t>
  </si>
  <si>
    <t>sucesso</t>
  </si>
  <si>
    <t>pq</t>
  </si>
  <si>
    <t>ãƒˆãƒ</t>
  </si>
  <si>
    <t>ピテカントロピクス</t>
  </si>
  <si>
    <t>大石勇介</t>
  </si>
  <si>
    <t>moza</t>
  </si>
  <si>
    <t>mú</t>
  </si>
  <si>
    <t>güen</t>
  </si>
  <si>
    <t>trebaja</t>
  </si>
  <si>
    <t>n'el</t>
  </si>
  <si>
    <t>q'alleva</t>
  </si>
  <si>
    <t>vistír</t>
  </si>
  <si>
    <t>hato</t>
  </si>
  <si>
    <t>escasico</t>
  </si>
  <si>
    <t>rematáo</t>
  </si>
  <si>
    <t>tela</t>
  </si>
  <si>
    <t>paique'l</t>
  </si>
  <si>
    <t>presonal</t>
  </si>
  <si>
    <t>catching</t>
  </si>
  <si>
    <t>terrific</t>
  </si>
  <si>
    <t>trio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</si>
  <si>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</si>
  <si>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</si>
  <si>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</si>
  <si>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</si>
  <si>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</si>
  <si>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</si>
  <si>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</si>
  <si>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</si>
  <si>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</si>
  <si>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</si>
  <si>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</si>
  <si>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</si>
  <si>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</si>
  <si>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</si>
  <si>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</si>
  <si>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</si>
  <si>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</si>
  <si>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</si>
  <si>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</si>
  <si>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</si>
  <si>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</si>
  <si>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</si>
  <si>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</si>
  <si>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</si>
  <si>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</si>
  <si>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</si>
  <si>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</si>
  <si>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</si>
  <si>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</si>
  <si>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</si>
  <si>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</si>
  <si>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</si>
  <si>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</si>
  <si>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</si>
  <si>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</si>
  <si>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</si>
  <si>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</si>
  <si>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</si>
  <si>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</si>
  <si>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</si>
  <si>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</si>
  <si>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</si>
  <si>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</si>
  <si>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</si>
  <si>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</si>
  <si>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</si>
  <si>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</si>
  <si>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</si>
  <si>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</si>
  <si>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</si>
  <si>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</si>
  <si>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3-Jun</t>
  </si>
  <si>
    <t>2 AM</t>
  </si>
  <si>
    <t>4-Jun</t>
  </si>
  <si>
    <t>1 PM</t>
  </si>
  <si>
    <t>4 PM</t>
  </si>
  <si>
    <t>5-Jun</t>
  </si>
  <si>
    <t>3 AM</t>
  </si>
  <si>
    <t>9 AM</t>
  </si>
  <si>
    <t>11-Jun</t>
  </si>
  <si>
    <t>10 AM</t>
  </si>
  <si>
    <t>11 AM</t>
  </si>
  <si>
    <t>9 PM</t>
  </si>
  <si>
    <t>12-Jun</t>
  </si>
  <si>
    <t>1 AM</t>
  </si>
  <si>
    <t>8 AM</t>
  </si>
  <si>
    <t>2 PM</t>
  </si>
  <si>
    <t>13-Jun</t>
  </si>
  <si>
    <t>10 PM</t>
  </si>
  <si>
    <t>14-Jun</t>
  </si>
  <si>
    <t>15-Jun</t>
  </si>
  <si>
    <t>12 PM</t>
  </si>
  <si>
    <t>18-Jun</t>
  </si>
  <si>
    <t>3 PM</t>
  </si>
  <si>
    <t>19-Jun</t>
  </si>
  <si>
    <t>20-Jun</t>
  </si>
  <si>
    <t>6 AM</t>
  </si>
  <si>
    <t>5 PM</t>
  </si>
  <si>
    <t>8 PM</t>
  </si>
  <si>
    <t>21-Jun</t>
  </si>
  <si>
    <t>22-Jun</t>
  </si>
  <si>
    <t>12 AM</t>
  </si>
  <si>
    <t>23-Jun</t>
  </si>
  <si>
    <t>24-Jun</t>
  </si>
  <si>
    <t>6 PM</t>
  </si>
  <si>
    <t>25-Jun</t>
  </si>
  <si>
    <t>26-Jun</t>
  </si>
  <si>
    <t>27-Jun</t>
  </si>
  <si>
    <t>28-Jun</t>
  </si>
  <si>
    <t>30-Jun</t>
  </si>
  <si>
    <t>Jul</t>
  </si>
  <si>
    <t>1-Jul</t>
  </si>
  <si>
    <t>11 PM</t>
  </si>
  <si>
    <t>2-Jul</t>
  </si>
  <si>
    <t>7 PM</t>
  </si>
  <si>
    <t>3-Jul</t>
  </si>
  <si>
    <t>7 AM</t>
  </si>
  <si>
    <t>4-Jul</t>
  </si>
  <si>
    <t>5-Jul</t>
  </si>
  <si>
    <t>7-Jul</t>
  </si>
  <si>
    <t>4 AM</t>
  </si>
  <si>
    <t>8-Jul</t>
  </si>
  <si>
    <t>11-Jul</t>
  </si>
  <si>
    <t>12-Jul</t>
  </si>
  <si>
    <t>14-Jul</t>
  </si>
  <si>
    <t>15-Jul</t>
  </si>
  <si>
    <t>18-Jul</t>
  </si>
  <si>
    <t>5 AM</t>
  </si>
  <si>
    <t>19-Jul</t>
  </si>
  <si>
    <t>20-Jul</t>
  </si>
  <si>
    <t>22-Jul</t>
  </si>
  <si>
    <t>24-Jul</t>
  </si>
  <si>
    <t>26-Jul</t>
  </si>
  <si>
    <t>27-Jul</t>
  </si>
  <si>
    <t>28-Jul</t>
  </si>
  <si>
    <t>31-Jul</t>
  </si>
  <si>
    <t>Aug</t>
  </si>
  <si>
    <t>3-Aug</t>
  </si>
  <si>
    <t>6-Aug</t>
  </si>
  <si>
    <t>8-Aug</t>
  </si>
  <si>
    <t>10-Aug</t>
  </si>
  <si>
    <t>11-Aug</t>
  </si>
  <si>
    <t>12-Aug</t>
  </si>
  <si>
    <t>128, 128, 128</t>
  </si>
  <si>
    <t>Red</t>
  </si>
  <si>
    <t>G1: treato 2 good #treato e keto give ðÿ escola r</t>
  </si>
  <si>
    <t>G2: å front union 00 土 500円 fuse 1d 2 3</t>
  </si>
  <si>
    <t>G3: home spy treato's sadie terrier looking pawfect bundle joy full</t>
  </si>
  <si>
    <t>G4: ã ãƒ å ï treato southern jawbreaker â 2019 31</t>
  </si>
  <si>
    <t>G5: treato welllll left few days gave told gooboi took picture</t>
  </si>
  <si>
    <t>G6: ピーチ岩崎 ãƒ dj calitempo 2000 22 00 guest live 6</t>
  </si>
  <si>
    <t>G7: å æ 16 ã front union 6 00 open start</t>
  </si>
  <si>
    <t>G8: treato #corgi #puppy #whitecorgi gordonfetcher</t>
  </si>
  <si>
    <t>G9: look ma monsoon fashion point gib treato #pupperina #sherlock #dogsarelove</t>
  </si>
  <si>
    <t>G10: michaelaokla treato anitazereshki</t>
  </si>
  <si>
    <t>G11: treato catching terrific trio</t>
  </si>
  <si>
    <t>G12: big bro tommy 13 today happy birfday treato sharsies wuv</t>
  </si>
  <si>
    <t>G13: 1 pet reply belly rub retweet treato myvantaehyung</t>
  </si>
  <si>
    <t>G18: amazon fresh grocery list milk eggs puppy food treato's chickums</t>
  </si>
  <si>
    <t>G20: nervous</t>
  </si>
  <si>
    <t>G23: não essa greve parece daqueles espetáculos treato foram extremamente badalados</t>
  </si>
  <si>
    <t>G24: e vedete pa moza mú güen trebaja n'el treato q'alleva</t>
  </si>
  <si>
    <t>Autofill Workbook Results</t>
  </si>
  <si>
    <t>Edge Weight▓1▓1▓0▓True▓Gray▓Red▓▓Edge Weight▓1▓1▓0▓3▓10▓False▓Edge Weight▓1▓1▓0▓35▓12▓False▓▓0▓0▓0▓True▓Black▓Black▓▓Followers▓5▓28580▓0▓162▓1000▓False▓▓0▓0▓0▓0▓0▓False▓▓0▓0▓0▓0▓0▓False▓▓0▓0▓0▓0▓0▓False</t>
  </si>
  <si>
    <t>GraphSource░GraphServerTwitterSearch▓GraphTerm░Treato_com▓ImportDescription░The graph represents a network of 174 Twitter users whose tweets in the requested range contained "Treato_com", or who were replied to or mentioned in those tweets.  The network was obtained from the NodeXL Graph Server on Thursday, 15 August 2019 at 16:40 UTC.
The requested start date was Wednesday, 14 August 2019 at 00:01 UTC and the maximum number of tweets (going backward in time) was 5,000.
The tweets in the network were tweeted over the 70-day, 15-hour, 39-minute period from Monday, 03 June 2019 at 02:03 UTC to Monday, 12 August 2019 at 17:43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</si>
</sst>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550888"/>
        <c:axId val="61304809"/>
      </c:barChart>
      <c:catAx>
        <c:axId val="515508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304809"/>
        <c:crosses val="autoZero"/>
        <c:auto val="1"/>
        <c:lblOffset val="100"/>
        <c:noMultiLvlLbl val="0"/>
      </c:catAx>
      <c:valAx>
        <c:axId val="61304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50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Treato_com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Series'!$A$26:$A$222</c:f>
              <c:strCache>
                <c:ptCount val="146"/>
                <c:pt idx="0">
                  <c:v>2 AM
3-Jun
Jun
2019</c:v>
                </c:pt>
                <c:pt idx="1">
                  <c:v>1 PM
4-Jun</c:v>
                </c:pt>
                <c:pt idx="2">
                  <c:v>4 PM</c:v>
                </c:pt>
                <c:pt idx="3">
                  <c:v>2 AM
5-Jun</c:v>
                </c:pt>
                <c:pt idx="4">
                  <c:v>3 AM</c:v>
                </c:pt>
                <c:pt idx="5">
                  <c:v>9 AM</c:v>
                </c:pt>
                <c:pt idx="6">
                  <c:v>10 AM
11-Jun</c:v>
                </c:pt>
                <c:pt idx="7">
                  <c:v>11 AM</c:v>
                </c:pt>
                <c:pt idx="8">
                  <c:v>1 PM</c:v>
                </c:pt>
                <c:pt idx="9">
                  <c:v>9 PM</c:v>
                </c:pt>
                <c:pt idx="10">
                  <c:v>1 AM
12-Jun</c:v>
                </c:pt>
                <c:pt idx="11">
                  <c:v>2 AM</c:v>
                </c:pt>
                <c:pt idx="12">
                  <c:v>3 AM</c:v>
                </c:pt>
                <c:pt idx="13">
                  <c:v>8 AM</c:v>
                </c:pt>
                <c:pt idx="14">
                  <c:v>2 PM</c:v>
                </c:pt>
                <c:pt idx="15">
                  <c:v>10 PM
13-Jun</c:v>
                </c:pt>
                <c:pt idx="16">
                  <c:v>2 AM
14-Jun</c:v>
                </c:pt>
                <c:pt idx="17">
                  <c:v>9 AM</c:v>
                </c:pt>
                <c:pt idx="18">
                  <c:v>10 AM</c:v>
                </c:pt>
                <c:pt idx="19">
                  <c:v>11 AM</c:v>
                </c:pt>
                <c:pt idx="20">
                  <c:v>2 PM</c:v>
                </c:pt>
                <c:pt idx="21">
                  <c:v>9 PM</c:v>
                </c:pt>
                <c:pt idx="22">
                  <c:v>12 PM
15-Jun</c:v>
                </c:pt>
                <c:pt idx="23">
                  <c:v>3 PM
18-Jun</c:v>
                </c:pt>
                <c:pt idx="24">
                  <c:v>8 AM
19-Jun</c:v>
                </c:pt>
                <c:pt idx="25">
                  <c:v>11 AM</c:v>
                </c:pt>
                <c:pt idx="26">
                  <c:v>12 PM</c:v>
                </c:pt>
                <c:pt idx="27">
                  <c:v>3 AM
20-Jun</c:v>
                </c:pt>
                <c:pt idx="28">
                  <c:v>6 AM</c:v>
                </c:pt>
                <c:pt idx="29">
                  <c:v>11 AM</c:v>
                </c:pt>
                <c:pt idx="30">
                  <c:v>12 PM</c:v>
                </c:pt>
                <c:pt idx="31">
                  <c:v>2 PM</c:v>
                </c:pt>
                <c:pt idx="32">
                  <c:v>4 PM</c:v>
                </c:pt>
                <c:pt idx="33">
                  <c:v>5 PM</c:v>
                </c:pt>
                <c:pt idx="34">
                  <c:v>8 PM</c:v>
                </c:pt>
                <c:pt idx="35">
                  <c:v>10 PM</c:v>
                </c:pt>
                <c:pt idx="36">
                  <c:v>1 AM
21-Jun</c:v>
                </c:pt>
                <c:pt idx="37">
                  <c:v>2 AM</c:v>
                </c:pt>
                <c:pt idx="38">
                  <c:v>3 AM</c:v>
                </c:pt>
                <c:pt idx="39">
                  <c:v>6 AM</c:v>
                </c:pt>
                <c:pt idx="40">
                  <c:v>9 AM</c:v>
                </c:pt>
                <c:pt idx="41">
                  <c:v>12 PM</c:v>
                </c:pt>
                <c:pt idx="42">
                  <c:v>4 PM</c:v>
                </c:pt>
                <c:pt idx="43">
                  <c:v>5 PM</c:v>
                </c:pt>
                <c:pt idx="44">
                  <c:v>10 PM</c:v>
                </c:pt>
                <c:pt idx="45">
                  <c:v>12 AM
22-Jun</c:v>
                </c:pt>
                <c:pt idx="46">
                  <c:v>1 AM</c:v>
                </c:pt>
                <c:pt idx="47">
                  <c:v>9 AM
23-Jun</c:v>
                </c:pt>
                <c:pt idx="48">
                  <c:v>1 PM
24-Jun</c:v>
                </c:pt>
                <c:pt idx="49">
                  <c:v>6 PM</c:v>
                </c:pt>
                <c:pt idx="50">
                  <c:v>5 PM
25-Jun</c:v>
                </c:pt>
                <c:pt idx="51">
                  <c:v>10 PM
26-Jun</c:v>
                </c:pt>
                <c:pt idx="52">
                  <c:v>3 AM
27-Jun</c:v>
                </c:pt>
                <c:pt idx="53">
                  <c:v>4 PM</c:v>
                </c:pt>
                <c:pt idx="54">
                  <c:v>8 PM</c:v>
                </c:pt>
                <c:pt idx="55">
                  <c:v>2 AM
28-Jun</c:v>
                </c:pt>
                <c:pt idx="56">
                  <c:v>2 PM
30-Jun</c:v>
                </c:pt>
                <c:pt idx="57">
                  <c:v>10 AM
1-Jul
Jul</c:v>
                </c:pt>
                <c:pt idx="58">
                  <c:v>11 AM</c:v>
                </c:pt>
                <c:pt idx="59">
                  <c:v>1 PM</c:v>
                </c:pt>
                <c:pt idx="60">
                  <c:v>2 PM</c:v>
                </c:pt>
                <c:pt idx="61">
                  <c:v>8 PM</c:v>
                </c:pt>
                <c:pt idx="62">
                  <c:v>11 PM</c:v>
                </c:pt>
                <c:pt idx="63">
                  <c:v>3 AM
2-Jul</c:v>
                </c:pt>
                <c:pt idx="64">
                  <c:v>12 PM</c:v>
                </c:pt>
                <c:pt idx="65">
                  <c:v>1 PM</c:v>
                </c:pt>
                <c:pt idx="66">
                  <c:v>7 PM</c:v>
                </c:pt>
                <c:pt idx="67">
                  <c:v>1 AM
3-Jul</c:v>
                </c:pt>
                <c:pt idx="68">
                  <c:v>7 AM</c:v>
                </c:pt>
                <c:pt idx="69">
                  <c:v>8 AM</c:v>
                </c:pt>
                <c:pt idx="70">
                  <c:v>11 AM</c:v>
                </c:pt>
                <c:pt idx="71">
                  <c:v>12 PM</c:v>
                </c:pt>
                <c:pt idx="72">
                  <c:v>1 PM</c:v>
                </c:pt>
                <c:pt idx="73">
                  <c:v>5 PM</c:v>
                </c:pt>
                <c:pt idx="74">
                  <c:v>1 AM
4-Jul</c:v>
                </c:pt>
                <c:pt idx="75">
                  <c:v>2 AM</c:v>
                </c:pt>
                <c:pt idx="76">
                  <c:v>3 AM</c:v>
                </c:pt>
                <c:pt idx="77">
                  <c:v>6 AM</c:v>
                </c:pt>
                <c:pt idx="78">
                  <c:v>4 PM</c:v>
                </c:pt>
                <c:pt idx="79">
                  <c:v>9 AM
5-Jul</c:v>
                </c:pt>
                <c:pt idx="80">
                  <c:v>2 PM</c:v>
                </c:pt>
                <c:pt idx="81">
                  <c:v>3 AM
7-Jul</c:v>
                </c:pt>
                <c:pt idx="82">
                  <c:v>4 AM</c:v>
                </c:pt>
                <c:pt idx="83">
                  <c:v>5 PM</c:v>
                </c:pt>
                <c:pt idx="84">
                  <c:v>2 PM
8-Jul</c:v>
                </c:pt>
                <c:pt idx="85">
                  <c:v>3 PM</c:v>
                </c:pt>
                <c:pt idx="86">
                  <c:v>5 PM</c:v>
                </c:pt>
                <c:pt idx="87">
                  <c:v>8 PM</c:v>
                </c:pt>
                <c:pt idx="88">
                  <c:v>10 PM</c:v>
                </c:pt>
                <c:pt idx="89">
                  <c:v>11 PM</c:v>
                </c:pt>
                <c:pt idx="90">
                  <c:v>4 PM
11-Jul</c:v>
                </c:pt>
                <c:pt idx="91">
                  <c:v>9 AM
12-Jul</c:v>
                </c:pt>
                <c:pt idx="92">
                  <c:v>11 PM</c:v>
                </c:pt>
                <c:pt idx="93">
                  <c:v>11 PM
14-Jul</c:v>
                </c:pt>
                <c:pt idx="94">
                  <c:v>9 AM
15-Jul</c:v>
                </c:pt>
                <c:pt idx="95">
                  <c:v>5 AM
18-Jul</c:v>
                </c:pt>
                <c:pt idx="96">
                  <c:v>6 AM</c:v>
                </c:pt>
                <c:pt idx="97">
                  <c:v>9 AM</c:v>
                </c:pt>
                <c:pt idx="98">
                  <c:v>10 AM</c:v>
                </c:pt>
                <c:pt idx="99">
                  <c:v>11 AM</c:v>
                </c:pt>
                <c:pt idx="100">
                  <c:v>1 PM</c:v>
                </c:pt>
                <c:pt idx="101">
                  <c:v>2 PM</c:v>
                </c:pt>
                <c:pt idx="102">
                  <c:v>3 PM</c:v>
                </c:pt>
                <c:pt idx="103">
                  <c:v>6 PM</c:v>
                </c:pt>
                <c:pt idx="104">
                  <c:v>7 PM</c:v>
                </c:pt>
                <c:pt idx="105">
                  <c:v>12 AM
19-Jul</c:v>
                </c:pt>
                <c:pt idx="106">
                  <c:v>1 AM</c:v>
                </c:pt>
                <c:pt idx="107">
                  <c:v>2 AM</c:v>
                </c:pt>
                <c:pt idx="108">
                  <c:v>4 AM</c:v>
                </c:pt>
                <c:pt idx="109">
                  <c:v>5 AM</c:v>
                </c:pt>
                <c:pt idx="110">
                  <c:v>6 AM</c:v>
                </c:pt>
                <c:pt idx="111">
                  <c:v>7 AM</c:v>
                </c:pt>
                <c:pt idx="112">
                  <c:v>10 AM</c:v>
                </c:pt>
                <c:pt idx="113">
                  <c:v>5 PM</c:v>
                </c:pt>
                <c:pt idx="114">
                  <c:v>1 PM
20-Jul</c:v>
                </c:pt>
                <c:pt idx="115">
                  <c:v>7 AM
22-Jul</c:v>
                </c:pt>
                <c:pt idx="116">
                  <c:v>3 PM</c:v>
                </c:pt>
                <c:pt idx="117">
                  <c:v>6 PM</c:v>
                </c:pt>
                <c:pt idx="118">
                  <c:v>3 PM
24-Jul</c:v>
                </c:pt>
                <c:pt idx="119">
                  <c:v>4 PM</c:v>
                </c:pt>
                <c:pt idx="120">
                  <c:v>8 PM</c:v>
                </c:pt>
                <c:pt idx="121">
                  <c:v>11 PM</c:v>
                </c:pt>
                <c:pt idx="122">
                  <c:v>11 AM
26-Jul</c:v>
                </c:pt>
                <c:pt idx="123">
                  <c:v>1 PM</c:v>
                </c:pt>
                <c:pt idx="124">
                  <c:v>8 PM</c:v>
                </c:pt>
                <c:pt idx="125">
                  <c:v>6 AM
27-Jul</c:v>
                </c:pt>
                <c:pt idx="126">
                  <c:v>7 AM</c:v>
                </c:pt>
                <c:pt idx="127">
                  <c:v>12 PM
28-Jul</c:v>
                </c:pt>
                <c:pt idx="128">
                  <c:v>12 PM
31-Jul</c:v>
                </c:pt>
                <c:pt idx="129">
                  <c:v>5 PM</c:v>
                </c:pt>
                <c:pt idx="130">
                  <c:v>9 PM</c:v>
                </c:pt>
                <c:pt idx="131">
                  <c:v>11 PM</c:v>
                </c:pt>
                <c:pt idx="132">
                  <c:v>6 AM
3-Aug
Aug</c:v>
                </c:pt>
                <c:pt idx="133">
                  <c:v>7 AM</c:v>
                </c:pt>
                <c:pt idx="134">
                  <c:v>9 AM</c:v>
                </c:pt>
                <c:pt idx="135">
                  <c:v>3 PM</c:v>
                </c:pt>
                <c:pt idx="136">
                  <c:v>7 PM
6-Aug</c:v>
                </c:pt>
                <c:pt idx="137">
                  <c:v>2 PM
8-Aug</c:v>
                </c:pt>
                <c:pt idx="138">
                  <c:v>8 PM</c:v>
                </c:pt>
                <c:pt idx="139">
                  <c:v>4 AM
10-Aug</c:v>
                </c:pt>
                <c:pt idx="140">
                  <c:v>4 PM</c:v>
                </c:pt>
                <c:pt idx="141">
                  <c:v>5 PM</c:v>
                </c:pt>
                <c:pt idx="142">
                  <c:v>11 PM</c:v>
                </c:pt>
                <c:pt idx="143">
                  <c:v>12 AM
11-Aug</c:v>
                </c:pt>
                <c:pt idx="144">
                  <c:v>1 AM</c:v>
                </c:pt>
                <c:pt idx="145">
                  <c:v>5 PM
12-Aug</c:v>
                </c:pt>
              </c:strCache>
            </c:strRef>
          </c:cat>
          <c:val>
            <c:numRef>
              <c:f>'Time Series'!$B$26:$B$222</c:f>
              <c:numCache>
                <c:formatCode>General</c:formatCode>
                <c:ptCount val="146"/>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5</c:v>
                </c:pt>
                <c:pt idx="26">
                  <c:v>1</c:v>
                </c:pt>
                <c:pt idx="27">
                  <c:v>1</c:v>
                </c:pt>
                <c:pt idx="28">
                  <c:v>1</c:v>
                </c:pt>
                <c:pt idx="29">
                  <c:v>1</c:v>
                </c:pt>
                <c:pt idx="30">
                  <c:v>2</c:v>
                </c:pt>
                <c:pt idx="31">
                  <c:v>3</c:v>
                </c:pt>
                <c:pt idx="32">
                  <c:v>2</c:v>
                </c:pt>
                <c:pt idx="33">
                  <c:v>1</c:v>
                </c:pt>
                <c:pt idx="34">
                  <c:v>1</c:v>
                </c:pt>
                <c:pt idx="35">
                  <c:v>1</c:v>
                </c:pt>
                <c:pt idx="36">
                  <c:v>1</c:v>
                </c:pt>
                <c:pt idx="37">
                  <c:v>1</c:v>
                </c:pt>
                <c:pt idx="38">
                  <c:v>1</c:v>
                </c:pt>
                <c:pt idx="39">
                  <c:v>1</c:v>
                </c:pt>
                <c:pt idx="40">
                  <c:v>1</c:v>
                </c:pt>
                <c:pt idx="41">
                  <c:v>1</c:v>
                </c:pt>
                <c:pt idx="42">
                  <c:v>2</c:v>
                </c:pt>
                <c:pt idx="43">
                  <c:v>1</c:v>
                </c:pt>
                <c:pt idx="44">
                  <c:v>1</c:v>
                </c:pt>
                <c:pt idx="45">
                  <c:v>1</c:v>
                </c:pt>
                <c:pt idx="46">
                  <c:v>1</c:v>
                </c:pt>
                <c:pt idx="47">
                  <c:v>1</c:v>
                </c:pt>
                <c:pt idx="48">
                  <c:v>1</c:v>
                </c:pt>
                <c:pt idx="49">
                  <c:v>1</c:v>
                </c:pt>
                <c:pt idx="50">
                  <c:v>1</c:v>
                </c:pt>
                <c:pt idx="51">
                  <c:v>1</c:v>
                </c:pt>
                <c:pt idx="52">
                  <c:v>1</c:v>
                </c:pt>
                <c:pt idx="53">
                  <c:v>1</c:v>
                </c:pt>
                <c:pt idx="54">
                  <c:v>2</c:v>
                </c:pt>
                <c:pt idx="55">
                  <c:v>1</c:v>
                </c:pt>
                <c:pt idx="56">
                  <c:v>1</c:v>
                </c:pt>
                <c:pt idx="57">
                  <c:v>2</c:v>
                </c:pt>
                <c:pt idx="58">
                  <c:v>5</c:v>
                </c:pt>
                <c:pt idx="59">
                  <c:v>3</c:v>
                </c:pt>
                <c:pt idx="60">
                  <c:v>1</c:v>
                </c:pt>
                <c:pt idx="61">
                  <c:v>1</c:v>
                </c:pt>
                <c:pt idx="62">
                  <c:v>1</c:v>
                </c:pt>
                <c:pt idx="63">
                  <c:v>1</c:v>
                </c:pt>
                <c:pt idx="64">
                  <c:v>1</c:v>
                </c:pt>
                <c:pt idx="65">
                  <c:v>2</c:v>
                </c:pt>
                <c:pt idx="66">
                  <c:v>1</c:v>
                </c:pt>
                <c:pt idx="67">
                  <c:v>1</c:v>
                </c:pt>
                <c:pt idx="68">
                  <c:v>1</c:v>
                </c:pt>
                <c:pt idx="69">
                  <c:v>1</c:v>
                </c:pt>
                <c:pt idx="70">
                  <c:v>2</c:v>
                </c:pt>
                <c:pt idx="71">
                  <c:v>1</c:v>
                </c:pt>
                <c:pt idx="72">
                  <c:v>1</c:v>
                </c:pt>
                <c:pt idx="73">
                  <c:v>1</c:v>
                </c:pt>
                <c:pt idx="74">
                  <c:v>1</c:v>
                </c:pt>
                <c:pt idx="75">
                  <c:v>1</c:v>
                </c:pt>
                <c:pt idx="76">
                  <c:v>3</c:v>
                </c:pt>
                <c:pt idx="77">
                  <c:v>2</c:v>
                </c:pt>
                <c:pt idx="78">
                  <c:v>1</c:v>
                </c:pt>
                <c:pt idx="79">
                  <c:v>1</c:v>
                </c:pt>
                <c:pt idx="80">
                  <c:v>1</c:v>
                </c:pt>
                <c:pt idx="81">
                  <c:v>1</c:v>
                </c:pt>
                <c:pt idx="82">
                  <c:v>1</c:v>
                </c:pt>
                <c:pt idx="83">
                  <c:v>1</c:v>
                </c:pt>
                <c:pt idx="84">
                  <c:v>2</c:v>
                </c:pt>
                <c:pt idx="85">
                  <c:v>2</c:v>
                </c:pt>
                <c:pt idx="86">
                  <c:v>1</c:v>
                </c:pt>
                <c:pt idx="87">
                  <c:v>1</c:v>
                </c:pt>
                <c:pt idx="88">
                  <c:v>1</c:v>
                </c:pt>
                <c:pt idx="89">
                  <c:v>1</c:v>
                </c:pt>
                <c:pt idx="90">
                  <c:v>1</c:v>
                </c:pt>
                <c:pt idx="91">
                  <c:v>1</c:v>
                </c:pt>
                <c:pt idx="92">
                  <c:v>1</c:v>
                </c:pt>
                <c:pt idx="93">
                  <c:v>1</c:v>
                </c:pt>
                <c:pt idx="94">
                  <c:v>1</c:v>
                </c:pt>
                <c:pt idx="95">
                  <c:v>4</c:v>
                </c:pt>
                <c:pt idx="96">
                  <c:v>2</c:v>
                </c:pt>
                <c:pt idx="97">
                  <c:v>1</c:v>
                </c:pt>
                <c:pt idx="98">
                  <c:v>3</c:v>
                </c:pt>
                <c:pt idx="99">
                  <c:v>1</c:v>
                </c:pt>
                <c:pt idx="100">
                  <c:v>1</c:v>
                </c:pt>
                <c:pt idx="101">
                  <c:v>2</c:v>
                </c:pt>
                <c:pt idx="102">
                  <c:v>1</c:v>
                </c:pt>
                <c:pt idx="103">
                  <c:v>1</c:v>
                </c:pt>
                <c:pt idx="104">
                  <c:v>2</c:v>
                </c:pt>
                <c:pt idx="105">
                  <c:v>3</c:v>
                </c:pt>
                <c:pt idx="106">
                  <c:v>1</c:v>
                </c:pt>
                <c:pt idx="107">
                  <c:v>2</c:v>
                </c:pt>
                <c:pt idx="108">
                  <c:v>1</c:v>
                </c:pt>
                <c:pt idx="109">
                  <c:v>1</c:v>
                </c:pt>
                <c:pt idx="110">
                  <c:v>1</c:v>
                </c:pt>
                <c:pt idx="111">
                  <c:v>1</c:v>
                </c:pt>
                <c:pt idx="112">
                  <c:v>1</c:v>
                </c:pt>
                <c:pt idx="113">
                  <c:v>1</c:v>
                </c:pt>
                <c:pt idx="114">
                  <c:v>1</c:v>
                </c:pt>
                <c:pt idx="115">
                  <c:v>1</c:v>
                </c:pt>
                <c:pt idx="116">
                  <c:v>1</c:v>
                </c:pt>
                <c:pt idx="117">
                  <c:v>1</c:v>
                </c:pt>
                <c:pt idx="118">
                  <c:v>2</c:v>
                </c:pt>
                <c:pt idx="119">
                  <c:v>1</c:v>
                </c:pt>
                <c:pt idx="120">
                  <c:v>1</c:v>
                </c:pt>
                <c:pt idx="121">
                  <c:v>1</c:v>
                </c:pt>
                <c:pt idx="122">
                  <c:v>1</c:v>
                </c:pt>
                <c:pt idx="123">
                  <c:v>1</c:v>
                </c:pt>
                <c:pt idx="124">
                  <c:v>1</c:v>
                </c:pt>
                <c:pt idx="125">
                  <c:v>1</c:v>
                </c:pt>
                <c:pt idx="126">
                  <c:v>1</c:v>
                </c:pt>
                <c:pt idx="127">
                  <c:v>1</c:v>
                </c:pt>
                <c:pt idx="128">
                  <c:v>1</c:v>
                </c:pt>
                <c:pt idx="129">
                  <c:v>1</c:v>
                </c:pt>
                <c:pt idx="130">
                  <c:v>1</c:v>
                </c:pt>
                <c:pt idx="131">
                  <c:v>2</c:v>
                </c:pt>
                <c:pt idx="132">
                  <c:v>1</c:v>
                </c:pt>
                <c:pt idx="133">
                  <c:v>1</c:v>
                </c:pt>
                <c:pt idx="134">
                  <c:v>1</c:v>
                </c:pt>
                <c:pt idx="135">
                  <c:v>1</c:v>
                </c:pt>
                <c:pt idx="136">
                  <c:v>1</c:v>
                </c:pt>
                <c:pt idx="137">
                  <c:v>1</c:v>
                </c:pt>
                <c:pt idx="138">
                  <c:v>1</c:v>
                </c:pt>
                <c:pt idx="139">
                  <c:v>1</c:v>
                </c:pt>
                <c:pt idx="140">
                  <c:v>1</c:v>
                </c:pt>
                <c:pt idx="141">
                  <c:v>1</c:v>
                </c:pt>
                <c:pt idx="142">
                  <c:v>1</c:v>
                </c:pt>
                <c:pt idx="143">
                  <c:v>2</c:v>
                </c:pt>
                <c:pt idx="144">
                  <c:v>1</c:v>
                </c:pt>
                <c:pt idx="145">
                  <c:v>1</c:v>
                </c:pt>
              </c:numCache>
            </c:numRef>
          </c:val>
        </c:ser>
        <c:axId val="6843394"/>
        <c:axId val="61590547"/>
      </c:barChart>
      <c:catAx>
        <c:axId val="6843394"/>
        <c:scaling>
          <c:orientation val="minMax"/>
        </c:scaling>
        <c:axPos val="b"/>
        <c:delete val="0"/>
        <c:numFmt formatCode="General" sourceLinked="1"/>
        <c:majorTickMark val="out"/>
        <c:minorTickMark val="none"/>
        <c:tickLblPos val="nextTo"/>
        <c:crossAx val="61590547"/>
        <c:crosses val="autoZero"/>
        <c:auto val="1"/>
        <c:lblOffset val="100"/>
        <c:noMultiLvlLbl val="0"/>
      </c:catAx>
      <c:valAx>
        <c:axId val="61590547"/>
        <c:scaling>
          <c:orientation val="minMax"/>
        </c:scaling>
        <c:axPos val="l"/>
        <c:majorGridlines/>
        <c:delete val="0"/>
        <c:numFmt formatCode="General" sourceLinked="1"/>
        <c:majorTickMark val="out"/>
        <c:minorTickMark val="none"/>
        <c:tickLblPos val="nextTo"/>
        <c:crossAx val="68433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872370"/>
        <c:axId val="66742467"/>
      </c:barChart>
      <c:catAx>
        <c:axId val="148723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42467"/>
        <c:crosses val="autoZero"/>
        <c:auto val="1"/>
        <c:lblOffset val="100"/>
        <c:noMultiLvlLbl val="0"/>
      </c:catAx>
      <c:valAx>
        <c:axId val="66742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2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811292"/>
        <c:axId val="37430717"/>
      </c:barChart>
      <c:catAx>
        <c:axId val="638112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430717"/>
        <c:crosses val="autoZero"/>
        <c:auto val="1"/>
        <c:lblOffset val="100"/>
        <c:noMultiLvlLbl val="0"/>
      </c:catAx>
      <c:valAx>
        <c:axId val="37430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11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32134"/>
        <c:axId val="11989207"/>
      </c:barChart>
      <c:catAx>
        <c:axId val="13321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989207"/>
        <c:crosses val="autoZero"/>
        <c:auto val="1"/>
        <c:lblOffset val="100"/>
        <c:noMultiLvlLbl val="0"/>
      </c:catAx>
      <c:valAx>
        <c:axId val="11989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794000"/>
        <c:axId val="31601681"/>
      </c:barChart>
      <c:catAx>
        <c:axId val="407940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601681"/>
        <c:crosses val="autoZero"/>
        <c:auto val="1"/>
        <c:lblOffset val="100"/>
        <c:noMultiLvlLbl val="0"/>
      </c:catAx>
      <c:valAx>
        <c:axId val="31601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9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979674"/>
        <c:axId val="9599339"/>
      </c:barChart>
      <c:catAx>
        <c:axId val="159796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599339"/>
        <c:crosses val="autoZero"/>
        <c:auto val="1"/>
        <c:lblOffset val="100"/>
        <c:noMultiLvlLbl val="0"/>
      </c:catAx>
      <c:valAx>
        <c:axId val="959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9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285188"/>
        <c:axId val="39348965"/>
      </c:barChart>
      <c:catAx>
        <c:axId val="192851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348965"/>
        <c:crosses val="autoZero"/>
        <c:auto val="1"/>
        <c:lblOffset val="100"/>
        <c:noMultiLvlLbl val="0"/>
      </c:catAx>
      <c:valAx>
        <c:axId val="39348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8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596366"/>
        <c:axId val="33149567"/>
      </c:barChart>
      <c:catAx>
        <c:axId val="185963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149567"/>
        <c:crosses val="autoZero"/>
        <c:auto val="1"/>
        <c:lblOffset val="100"/>
        <c:noMultiLvlLbl val="0"/>
      </c:catAx>
      <c:valAx>
        <c:axId val="33149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9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910648"/>
        <c:axId val="760377"/>
      </c:barChart>
      <c:catAx>
        <c:axId val="29910648"/>
        <c:scaling>
          <c:orientation val="minMax"/>
        </c:scaling>
        <c:axPos val="b"/>
        <c:delete val="1"/>
        <c:majorTickMark val="out"/>
        <c:minorTickMark val="none"/>
        <c:tickLblPos val="none"/>
        <c:crossAx val="760377"/>
        <c:crosses val="autoZero"/>
        <c:auto val="1"/>
        <c:lblOffset val="100"/>
        <c:noMultiLvlLbl val="0"/>
      </c:catAx>
      <c:valAx>
        <c:axId val="760377"/>
        <c:scaling>
          <c:orientation val="minMax"/>
        </c:scaling>
        <c:axPos val="l"/>
        <c:delete val="1"/>
        <c:majorTickMark val="out"/>
        <c:minorTickMark val="none"/>
        <c:tickLblPos val="none"/>
        <c:crossAx val="299106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9" refreshedBy="Marc Smith" refreshedVersion="5">
  <cacheSource type="worksheet">
    <worksheetSource ref="A2:BL19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treatopizzeriabarandtapas treato paella melbournepaella firstouting"/>
        <m/>
        <s v="corgi puppy whitecorgi"/>
        <s v="demitaogrevista"/>
        <s v="goldenretrieverpuppy goldensofinstagram goldens_ofinstagram goldenpuppy dogsofinstaworld dogsofinsta fluffypack petsvideo cutedogsworldwide"/>
        <s v="treato gravybones bedtime dogdo pedigree samoyed cute furbaby sleepy"/>
        <s v="dogstrust adifl adoptdontshop terrier"/>
        <s v="basenji basenjisofinstagram basenjimix treato dogmom playtime chew nomnom"/>
        <s v="dogs cutedogs hungrydog gooddog goodboy treats dogtreats cutedog sit goldendoggo happydoggo gooddogoo pets dogs dogowner lovedogs lovemydog bestdog bestdogs pethealth healthydog healthypet dogoftheday photooftheday"/>
        <s v="fourthofjuly independenceday"/>
        <s v="flattermaggarooowithfloofs"/>
        <s v="doggo treato pupacino gsdsoftwitter dogsoftwitter"/>
        <s v="lowcarb keto"/>
        <s v="fergietheshihtzu shihtzu furkid"/>
        <s v="pupperina sherlock dogsarelove dogsoftwittter dogsarefamily"/>
        <s v="waglocal"/>
        <s v="kcamexico karolsevilla soyluna"/>
        <s v="throwbackthursday aussie australianshepherd"/>
        <s v="まむしの宴"/>
        <s v="まむしの宴 今日も超忙しい 詩織生誕月間"/>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9">
        <d v="2019-06-03T02:03:15.000"/>
        <d v="2019-06-04T16:43:24.000"/>
        <d v="2019-06-05T02:46:47.000"/>
        <d v="2019-06-11T10:40:58.000"/>
        <d v="2019-06-11T11:51:30.000"/>
        <d v="2019-06-11T13:13:57.000"/>
        <d v="2019-06-05T09:48:55.000"/>
        <d v="2019-06-11T21:59:01.000"/>
        <d v="2019-06-12T02:27:00.000"/>
        <d v="2019-06-12T03:21:18.000"/>
        <d v="2019-06-12T08:53:51.000"/>
        <d v="2019-06-12T14:14:38.000"/>
        <d v="2019-06-13T22:53:48.000"/>
        <d v="2019-06-14T02:14:14.000"/>
        <d v="2019-06-14T09:54:35.000"/>
        <d v="2019-06-14T10:42:43.000"/>
        <d v="2019-06-14T11:17:47.000"/>
        <d v="2019-06-14T14:21:48.000"/>
        <d v="2019-06-14T21:04:36.000"/>
        <d v="2019-06-11T11:22:33.000"/>
        <d v="2019-06-12T01:53:27.000"/>
        <d v="2019-06-05T03:06:49.000"/>
        <d v="2019-06-15T12:31:31.000"/>
        <d v="2019-06-18T15:39:43.000"/>
        <d v="2019-06-19T08:30:55.000"/>
        <d v="2019-06-19T08:33:52.000"/>
        <d v="2019-06-19T08:34:51.000"/>
        <d v="2019-06-19T11:15:29.000"/>
        <d v="2019-06-19T11:34:17.000"/>
        <d v="2019-06-19T12:58:14.000"/>
        <d v="2019-06-20T06:01:35.000"/>
        <d v="2019-06-20T12:42:05.000"/>
        <d v="2019-06-20T14:09:43.000"/>
        <d v="2019-06-20T14:16:43.000"/>
        <d v="2019-06-20T14:35:37.000"/>
        <d v="2019-06-20T16:41:34.000"/>
        <d v="2019-06-20T16:49:19.000"/>
        <d v="2019-06-20T17:26:00.000"/>
        <d v="2019-06-20T20:50:49.000"/>
        <d v="2019-06-20T22:48:07.000"/>
        <d v="2019-06-21T01:47:36.000"/>
        <d v="2019-06-21T02:16:34.000"/>
        <d v="2019-06-21T03:12:48.000"/>
        <d v="2019-06-21T06:05:08.000"/>
        <d v="2019-06-21T09:01:42.000"/>
        <d v="2019-06-21T12:40:58.000"/>
        <d v="2019-06-21T16:08:43.000"/>
        <d v="2019-06-21T16:10:33.000"/>
        <d v="2019-06-21T17:33:07.000"/>
        <d v="2019-06-22T00:33:06.000"/>
        <d v="2019-06-21T22:26:19.000"/>
        <d v="2019-06-22T01:07:43.000"/>
        <d v="2019-06-20T12:40:14.000"/>
        <d v="2019-06-23T09:42:51.000"/>
        <d v="2019-06-24T13:07:53.000"/>
        <d v="2019-06-24T18:05:30.000"/>
        <d v="2019-06-25T17:50:00.000"/>
        <d v="2019-06-12T01:45:03.000"/>
        <d v="2019-06-26T22:41:47.000"/>
        <d v="2019-06-27T03:30:32.000"/>
        <d v="2019-06-27T16:58:44.000"/>
        <d v="2019-06-27T20:14:56.000"/>
        <d v="2019-06-27T20:22:20.000"/>
        <d v="2019-06-28T02:11:45.000"/>
        <d v="2019-06-30T14:22:43.000"/>
        <d v="2019-07-01T11:00:23.000"/>
        <d v="2019-07-01T11:06:42.000"/>
        <d v="2019-07-01T11:06:46.000"/>
        <d v="2019-07-01T13:10:34.000"/>
        <d v="2019-07-01T13:16:47.000"/>
        <d v="2019-07-01T14:42:51.000"/>
        <d v="2019-07-02T13:21:24.000"/>
        <d v="2019-07-02T13:31:26.000"/>
        <d v="2019-07-02T19:21:45.000"/>
        <d v="2019-07-03T08:49:57.000"/>
        <d v="2019-07-03T11:16:24.000"/>
        <d v="2019-06-19T11:29:54.000"/>
        <d v="2019-07-03T11:02:22.000"/>
        <d v="2019-07-03T12:49:55.000"/>
        <d v="2019-07-03T13:06:50.000"/>
        <d v="2019-07-03T17:01:52.000"/>
        <d v="2019-06-20T11:45:45.000"/>
        <d v="2019-07-04T01:06:42.000"/>
        <d v="2019-07-04T02:52:19.000"/>
        <d v="2019-07-04T03:01:13.000"/>
        <d v="2019-07-04T03:02:50.000"/>
        <d v="2019-07-03T07:56:38.000"/>
        <d v="2019-07-04T03:04:12.000"/>
        <d v="2019-07-04T06:16:51.000"/>
        <d v="2019-06-20T03:52:59.000"/>
        <d v="2019-07-02T12:36:12.000"/>
        <d v="2019-07-04T06:19:50.000"/>
        <d v="2019-07-04T16:28:51.000"/>
        <d v="2019-07-05T09:24:18.000"/>
        <d v="2019-07-05T14:23:52.000"/>
        <d v="2019-07-07T17:28:36.000"/>
        <d v="2019-07-08T14:08:12.000"/>
        <d v="2019-07-08T15:04:48.000"/>
        <d v="2019-07-08T17:30:45.000"/>
        <d v="2019-07-08T20:19:40.000"/>
        <d v="2019-07-08T22:09:45.000"/>
        <d v="2019-07-08T23:47:37.000"/>
        <d v="2019-07-11T16:15:00.000"/>
        <d v="2019-07-12T09:26:48.000"/>
        <d v="2019-07-12T23:16:43.000"/>
        <d v="2019-07-14T23:07:05.000"/>
        <d v="2019-07-15T09:04:14.000"/>
        <d v="2019-07-18T06:55:41.000"/>
        <d v="2019-07-01T11:24:20.000"/>
        <d v="2019-07-18T09:56:34.000"/>
        <d v="2019-07-18T10:08:22.000"/>
        <d v="2019-07-18T10:20:36.000"/>
        <d v="2019-07-18T13:16:57.000"/>
        <d v="2019-06-04T13:45:41.000"/>
        <d v="2019-07-18T14:29:57.000"/>
        <d v="2019-07-08T14:42:05.000"/>
        <d v="2019-07-18T14:42:46.000"/>
        <d v="2019-07-18T15:23:34.000"/>
        <d v="2019-07-18T18:39:12.000"/>
        <d v="2019-07-18T19:03:57.000"/>
        <d v="2019-07-18T19:39:01.000"/>
        <d v="2019-07-01T10:57:09.000"/>
        <d v="2019-07-01T13:53:50.000"/>
        <d v="2019-07-01T20:22:03.000"/>
        <d v="2019-07-03T01:56:05.000"/>
        <d v="2019-07-07T03:21:02.000"/>
        <d v="2019-07-18T05:50:22.000"/>
        <d v="2019-07-07T04:41:43.000"/>
        <d v="2019-07-18T05:53:26.000"/>
        <d v="2019-07-19T00:42:10.000"/>
        <d v="2019-07-19T01:02:20.000"/>
        <d v="2019-07-19T02:02:38.000"/>
        <d v="2019-07-01T23:48:47.000"/>
        <d v="2019-07-01T10:47:14.000"/>
        <d v="2019-07-02T03:11:10.000"/>
        <d v="2019-07-18T05:50:41.000"/>
        <d v="2019-07-01T11:51:47.000"/>
        <d v="2019-07-19T00:33:05.000"/>
        <d v="2019-07-19T02:26:29.000"/>
        <d v="2019-07-18T06:59:37.000"/>
        <d v="2019-07-18T10:11:17.000"/>
        <d v="2019-07-19T00:21:11.000"/>
        <d v="2019-07-19T04:11:16.000"/>
        <d v="2019-07-08T15:20:59.000"/>
        <d v="2019-07-19T05:23:17.000"/>
        <d v="2019-07-19T06:54:40.000"/>
        <d v="2019-07-19T07:26:58.000"/>
        <d v="2019-07-18T05:38:37.000"/>
        <d v="2019-07-19T10:13:34.000"/>
        <d v="2019-07-18T11:06:33.000"/>
        <d v="2019-07-19T17:27:21.000"/>
        <d v="2019-07-20T13:56:40.000"/>
        <d v="2019-07-22T07:41:33.000"/>
        <d v="2019-07-22T15:04:13.000"/>
        <d v="2019-07-22T18:53:19.000"/>
        <d v="2019-07-24T15:17:01.000"/>
        <d v="2019-07-24T16:23:40.000"/>
        <d v="2019-07-24T20:13:21.000"/>
        <d v="2019-07-24T15:08:51.000"/>
        <d v="2019-07-24T23:22:44.000"/>
        <d v="2019-07-26T11:58:41.000"/>
        <d v="2019-07-26T13:20:52.000"/>
        <d v="2019-07-26T20:34:04.000"/>
        <d v="2019-07-27T06:10:28.000"/>
        <d v="2019-07-27T07:29:37.000"/>
        <d v="2019-07-28T12:01:12.000"/>
        <d v="2019-07-31T17:51:07.000"/>
        <d v="2019-07-31T12:06:11.000"/>
        <d v="2019-07-31T21:38:41.000"/>
        <d v="2019-07-31T23:43:33.000"/>
        <d v="2019-07-31T23:53:52.000"/>
        <d v="2019-08-03T07:01:04.000"/>
        <d v="2019-08-03T09:59:30.000"/>
        <d v="2019-08-03T06:55:41.000"/>
        <d v="2019-08-03T15:24:05.000"/>
        <d v="2019-08-06T19:28:04.000"/>
        <d v="2019-08-08T14:53:29.000"/>
        <d v="2019-08-08T20:08:37.000"/>
        <d v="2019-08-10T04:47:12.000"/>
        <d v="2019-08-10T16:27:11.000"/>
        <d v="2019-08-10T17:01:18.000"/>
        <d v="2019-06-19T08:22:50.000"/>
        <d v="2019-06-19T11:11:56.000"/>
        <d v="2019-06-19T11:06:26.000"/>
        <d v="2019-08-11T00:00:47.000"/>
        <d v="2019-08-11T00:59:39.000"/>
        <d v="2019-08-10T23:51:10.000"/>
        <d v="2019-08-11T01:49:28.000"/>
        <d v="2019-08-12T17:43:00.000"/>
      </sharedItems>
      <fieldGroup par="66" base="22">
        <rangePr groupBy="hours" autoEnd="1" autoStart="1" startDate="2019-06-03T02:03:15.000" endDate="2019-08-12T17:43:00.000"/>
        <groupItems count="26">
          <s v="&lt;6/3/2019"/>
          <s v="12 AM"/>
          <s v="1 AM"/>
          <s v="2 AM"/>
          <s v="3 AM"/>
          <s v="4 AM"/>
          <s v="5 AM"/>
          <s v="6 AM"/>
          <s v="7 AM"/>
          <s v="8 AM"/>
          <s v="9 AM"/>
          <s v="10 AM"/>
          <s v="11 AM"/>
          <s v="12 PM"/>
          <s v="1 PM"/>
          <s v="2 PM"/>
          <s v="3 PM"/>
          <s v="4 PM"/>
          <s v="5 PM"/>
          <s v="6 PM"/>
          <s v="7 PM"/>
          <s v="8 PM"/>
          <s v="9 PM"/>
          <s v="10 PM"/>
          <s v="11 PM"/>
          <s v="&gt;8/1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3T02:03:15.000" endDate="2019-08-12T17:43:00.000"/>
        <groupItems count="368">
          <s v="&lt;6/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19"/>
        </groupItems>
      </fieldGroup>
    </cacheField>
    <cacheField name="Months" databaseField="0">
      <sharedItems containsMixedTypes="0" count="0"/>
      <fieldGroup base="22">
        <rangePr groupBy="months" autoEnd="1" autoStart="1" startDate="2019-06-03T02:03:15.000" endDate="2019-08-12T17:43:00.000"/>
        <groupItems count="14">
          <s v="&lt;6/3/2019"/>
          <s v="Jan"/>
          <s v="Feb"/>
          <s v="Mar"/>
          <s v="Apr"/>
          <s v="May"/>
          <s v="Jun"/>
          <s v="Jul"/>
          <s v="Aug"/>
          <s v="Sep"/>
          <s v="Oct"/>
          <s v="Nov"/>
          <s v="Dec"/>
          <s v="&gt;8/12/2019"/>
        </groupItems>
      </fieldGroup>
    </cacheField>
    <cacheField name="Years" databaseField="0">
      <sharedItems containsMixedTypes="0" count="0"/>
      <fieldGroup base="22">
        <rangePr groupBy="years" autoEnd="1" autoStart="1" startDate="2019-06-03T02:03:15.000" endDate="2019-08-12T17:43:00.000"/>
        <groupItems count="3">
          <s v="&lt;6/3/2019"/>
          <s v="2019"/>
          <s v="&gt;8/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9">
  <r>
    <s v="richardfdillon"/>
    <s v="richardfdillon"/>
    <m/>
    <m/>
    <m/>
    <m/>
    <m/>
    <m/>
    <m/>
    <m/>
    <s v="No"/>
    <n v="3"/>
    <m/>
    <m/>
    <x v="0"/>
    <d v="2019-06-03T02:03:15.000"/>
    <s v="A damn good paella to celebrate my first 'outing' since the cataract operation - and today's win by the mighty Bombers. _x000a_#treatopizzeriabarandtapas #treato #paella #melbournepaella #firstoutingâ€¦ https://t.co/LfZkboCrkd"/>
    <s v="https://www.instagram.com/richard.dillon.980/p/ByOuo57hIVi/?igshid=1a45f52bon6vz"/>
    <s v="instagram.com"/>
    <x v="0"/>
    <m/>
    <s v="http://pbs.twimg.com/profile_images/778814481870696448/V7Lzc52a_normal.jpg"/>
    <x v="0"/>
    <s v="https://twitter.com/#!/richardfdillon/status/1135366302757994498"/>
    <n v="-37.81959811"/>
    <n v="144.9674347"/>
    <s v="1135366302757994498"/>
    <m/>
    <b v="0"/>
    <n v="0"/>
    <s v=""/>
    <b v="0"/>
    <s v="en"/>
    <m/>
    <s v=""/>
    <b v="0"/>
    <n v="0"/>
    <s v=""/>
    <s v="Instagram"/>
    <b v="0"/>
    <s v="1135366302757994498"/>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1"/>
    <s v="1"/>
    <n v="4"/>
    <n v="16"/>
    <n v="1"/>
    <n v="4"/>
    <n v="0"/>
    <n v="0"/>
    <n v="20"/>
    <n v="80"/>
    <n v="25"/>
  </r>
  <r>
    <s v="sherryfordf"/>
    <s v="forrover"/>
    <m/>
    <m/>
    <m/>
    <m/>
    <m/>
    <m/>
    <m/>
    <m/>
    <s v="No"/>
    <n v="4"/>
    <m/>
    <m/>
    <x v="1"/>
    <d v="2019-06-04T16:43:24.000"/>
    <s v="RT @ForRover: Treato catching with a terrific trio! https://t.co/ZFF0sb0Dqf"/>
    <m/>
    <m/>
    <x v="1"/>
    <s v="https://pbs.twimg.com/media/D8OL8_bV4AAOEBo.jpg"/>
    <s v="https://pbs.twimg.com/media/D8OL8_bV4AAOEBo.jpg"/>
    <x v="1"/>
    <s v="https://twitter.com/#!/sherryfordf/status/1135950187497701376"/>
    <m/>
    <m/>
    <s v="1135950187497701376"/>
    <m/>
    <b v="0"/>
    <n v="0"/>
    <s v=""/>
    <b v="0"/>
    <s v="en"/>
    <m/>
    <s v=""/>
    <b v="0"/>
    <n v="1"/>
    <s v="1135905464296849410"/>
    <s v="Twitter for Android"/>
    <b v="0"/>
    <s v="1135905464296849410"/>
    <s v="Tweet"/>
    <n v="0"/>
    <n v="0"/>
    <m/>
    <m/>
    <m/>
    <m/>
    <m/>
    <m/>
    <m/>
    <m/>
    <n v="1"/>
    <s v="11"/>
    <s v="11"/>
    <n v="1"/>
    <n v="12.5"/>
    <n v="0"/>
    <n v="0"/>
    <n v="0"/>
    <n v="0"/>
    <n v="7"/>
    <n v="87.5"/>
    <n v="8"/>
  </r>
  <r>
    <s v="dianearleth"/>
    <s v="dianearleth"/>
    <m/>
    <m/>
    <m/>
    <m/>
    <m/>
    <m/>
    <m/>
    <m/>
    <s v="No"/>
    <n v="5"/>
    <m/>
    <m/>
    <x v="0"/>
    <d v="2019-06-05T02:46:47.000"/>
    <s v="CON RISOPUS NO SE JUEGA, tÃº puedes montar el treato que quieras pero no te metas con ellllllll https://t.co/XUuzjE8tID"/>
    <s v="https://twitter.com/carlosname_/status/1136078002691817472"/>
    <s v="twitter.com"/>
    <x v="1"/>
    <m/>
    <s v="http://pbs.twimg.com/profile_images/1129355112537874434/QmbsB7K4_normal.jpg"/>
    <x v="2"/>
    <s v="https://twitter.com/#!/dianearleth/status/1136102036741808129"/>
    <m/>
    <m/>
    <s v="1136102036741808129"/>
    <m/>
    <b v="0"/>
    <n v="0"/>
    <s v=""/>
    <b v="1"/>
    <s v="es"/>
    <m/>
    <s v="1136078002691817472"/>
    <b v="0"/>
    <n v="0"/>
    <s v=""/>
    <s v="Twitter for iPhone"/>
    <b v="0"/>
    <s v="1136102036741808129"/>
    <s v="Tweet"/>
    <n v="0"/>
    <n v="0"/>
    <m/>
    <m/>
    <m/>
    <m/>
    <m/>
    <m/>
    <m/>
    <m/>
    <n v="1"/>
    <s v="1"/>
    <s v="1"/>
    <n v="0"/>
    <n v="0"/>
    <n v="0"/>
    <n v="0"/>
    <n v="0"/>
    <n v="0"/>
    <n v="18"/>
    <n v="100"/>
    <n v="18"/>
  </r>
  <r>
    <s v="jacano56"/>
    <s v="jacano56"/>
    <m/>
    <m/>
    <m/>
    <m/>
    <m/>
    <m/>
    <m/>
    <m/>
    <s v="No"/>
    <n v="6"/>
    <m/>
    <m/>
    <x v="0"/>
    <d v="2019-06-11T10:40:58.000"/>
    <s v="VEDETE:_x000a_Moza e mú güen ver que trebaja n'el treato y q'alleva pa vistír un hato escasico rematáo e tela, paique'l presonal puá jipal'le hista l'anca. Asin que tós los mozos e la güerta s'hacen yesca rabiculáos, en cuanti ascuchan q'ogaño allega pa la feria anguna vedete jaquetona https://t.co/9BHsvfhC7D"/>
    <m/>
    <m/>
    <x v="1"/>
    <s v="https://pbs.twimg.com/media/D8xk2VJXYAAqQ1r.jpg"/>
    <s v="https://pbs.twimg.com/media/D8xk2VJXYAAqQ1r.jpg"/>
    <x v="3"/>
    <s v="https://twitter.com/#!/jacano56/status/1138395693423443968"/>
    <m/>
    <m/>
    <s v="1138395693423443968"/>
    <m/>
    <b v="0"/>
    <n v="3"/>
    <s v=""/>
    <b v="0"/>
    <s v="es"/>
    <m/>
    <s v=""/>
    <b v="0"/>
    <n v="2"/>
    <s v=""/>
    <s v="Twitter for Android"/>
    <b v="0"/>
    <s v="1138395693423443968"/>
    <s v="Tweet"/>
    <n v="0"/>
    <n v="0"/>
    <m/>
    <m/>
    <m/>
    <m/>
    <m/>
    <m/>
    <m/>
    <m/>
    <n v="1"/>
    <s v="24"/>
    <s v="24"/>
    <n v="0"/>
    <n v="0"/>
    <n v="0"/>
    <n v="0"/>
    <n v="0"/>
    <n v="0"/>
    <n v="48"/>
    <n v="100"/>
    <n v="48"/>
  </r>
  <r>
    <s v="juanfra1640"/>
    <s v="jacano56"/>
    <m/>
    <m/>
    <m/>
    <m/>
    <m/>
    <m/>
    <m/>
    <m/>
    <s v="No"/>
    <n v="7"/>
    <m/>
    <m/>
    <x v="1"/>
    <d v="2019-06-11T11:51:30.000"/>
    <s v="RT @jacano56: VEDETE:_x000a_Moza e mú güen ver que trebaja n'el treato y q'alleva pa vistír un hato escasico rematáo e tela, paique'l presonal pu…"/>
    <m/>
    <m/>
    <x v="1"/>
    <m/>
    <s v="http://pbs.twimg.com/profile_images/1070313476025913344/jsoQRvLm_normal.jpg"/>
    <x v="4"/>
    <s v="https://twitter.com/#!/juanfra1640/status/1138413444946911233"/>
    <m/>
    <m/>
    <s v="1138413444946911233"/>
    <m/>
    <b v="0"/>
    <n v="0"/>
    <s v=""/>
    <b v="0"/>
    <s v="es"/>
    <m/>
    <s v=""/>
    <b v="0"/>
    <n v="2"/>
    <s v="1138395693423443968"/>
    <s v="Twitter for Android"/>
    <b v="0"/>
    <s v="1138395693423443968"/>
    <s v="Tweet"/>
    <n v="0"/>
    <n v="0"/>
    <m/>
    <m/>
    <m/>
    <m/>
    <m/>
    <m/>
    <m/>
    <m/>
    <n v="1"/>
    <s v="24"/>
    <s v="24"/>
    <n v="0"/>
    <n v="0"/>
    <n v="0"/>
    <n v="0"/>
    <n v="0"/>
    <n v="0"/>
    <n v="25"/>
    <n v="100"/>
    <n v="25"/>
  </r>
  <r>
    <s v="docsuke"/>
    <s v="hive_kokura"/>
    <m/>
    <m/>
    <m/>
    <m/>
    <m/>
    <m/>
    <m/>
    <m/>
    <s v="No"/>
    <n v="8"/>
    <m/>
    <m/>
    <x v="1"/>
    <d v="2019-06-11T13:13:57.000"/>
    <s v="RT @qtjgtpgjtp: 今週土曜日🍍_x000a_情熱のラテンマン&quot;ピーチ岩崎&quot;が小倉へ‼️_x000a__x000a_CALITEMPO_x000a_2019.6.15 (sat)_x000a_@hive_kokura _x000a_DOOR ¥2000 (w1d)_x000a_OPEN 22:00〜_x000a__x000a_&quot;GUEST DJ&quot;_x000a_ピーチ岩崎_x000a__x000a_LIVE…"/>
    <m/>
    <m/>
    <x v="1"/>
    <m/>
    <s v="http://pbs.twimg.com/profile_images/378800000784232312/8ac9ba3f9d7a8d9177564137a607d95d_normal.jpeg"/>
    <x v="5"/>
    <s v="https://twitter.com/#!/docsuke/status/1138434193552052224"/>
    <m/>
    <m/>
    <s v="1138434193552052224"/>
    <m/>
    <b v="0"/>
    <n v="0"/>
    <s v=""/>
    <b v="0"/>
    <s v="ja"/>
    <m/>
    <s v=""/>
    <b v="0"/>
    <n v="1"/>
    <s v="1138406159096803328"/>
    <s v="Twitter for iPhone"/>
    <b v="0"/>
    <s v="1138406159096803328"/>
    <s v="Tweet"/>
    <n v="0"/>
    <n v="0"/>
    <m/>
    <m/>
    <m/>
    <m/>
    <m/>
    <m/>
    <m/>
    <m/>
    <n v="1"/>
    <s v="6"/>
    <s v="6"/>
    <m/>
    <m/>
    <m/>
    <m/>
    <m/>
    <m/>
    <m/>
    <m/>
    <m/>
  </r>
  <r>
    <s v="peachiwasaki"/>
    <s v="hive_kokura"/>
    <m/>
    <m/>
    <m/>
    <m/>
    <m/>
    <m/>
    <m/>
    <m/>
    <s v="No"/>
    <n v="10"/>
    <m/>
    <m/>
    <x v="1"/>
    <d v="2019-06-05T09:48:55.000"/>
    <s v="RT @hive_kokura: CALITEMPO_x000a__x000a_6/15(sat) 22:00- Â¥2000(+1d)_x000a__x000a_GUEST DJ_x000a_ãƒ”ãƒ¼ãƒå²©å´Ž_x000a__x000a_LIVE_x000a_1Pint treato The Kilkenny_x000a_ãƒ”ãƒ†ã‚«ãƒ³ãƒˆãƒ­ãƒ”ã‚¯ã‚¹_x000a__x000a_DJs_x000a_DAIFUKU_x000a_BEI_x000a_NAKASHIMâ€¦"/>
    <m/>
    <m/>
    <x v="1"/>
    <m/>
    <s v="http://pbs.twimg.com/profile_images/723119796787630081/Fgn3lAbC_normal.jpg"/>
    <x v="6"/>
    <s v="https://twitter.com/#!/peachiwasaki/status/1136208266088685568"/>
    <m/>
    <m/>
    <s v="1136208266088685568"/>
    <m/>
    <b v="0"/>
    <n v="0"/>
    <s v=""/>
    <b v="0"/>
    <s v="ja"/>
    <m/>
    <s v=""/>
    <b v="0"/>
    <n v="1"/>
    <s v="1136107075644248066"/>
    <s v="Twitter for iPhone"/>
    <b v="0"/>
    <s v="1136107075644248066"/>
    <s v="Tweet"/>
    <n v="0"/>
    <n v="0"/>
    <m/>
    <m/>
    <m/>
    <m/>
    <m/>
    <m/>
    <m/>
    <m/>
    <n v="2"/>
    <s v="6"/>
    <s v="6"/>
    <n v="0"/>
    <n v="0"/>
    <n v="0"/>
    <n v="0"/>
    <n v="0"/>
    <n v="0"/>
    <n v="36"/>
    <n v="100"/>
    <n v="36"/>
  </r>
  <r>
    <s v="peachiwasaki"/>
    <s v="hive_kokura"/>
    <m/>
    <m/>
    <m/>
    <m/>
    <m/>
    <m/>
    <m/>
    <m/>
    <s v="No"/>
    <n v="11"/>
    <m/>
    <m/>
    <x v="1"/>
    <d v="2019-06-11T21:59:01.000"/>
    <s v="RT @qtjgtpgjtp: 今週土曜日🍍_x000a_情熱のラテンマン&quot;ピーチ岩崎&quot;が小倉へ‼️_x000a__x000a_CALITEMPO_x000a_2019.6.15 (sat)_x000a_@hive_kokura _x000a_DOOR ¥2000 (w1d)_x000a_OPEN 22:00〜_x000a__x000a_&quot;GUEST DJ&quot;_x000a_ピーチ岩崎_x000a__x000a_LIVE…"/>
    <m/>
    <m/>
    <x v="1"/>
    <m/>
    <s v="http://pbs.twimg.com/profile_images/723119796787630081/Fgn3lAbC_normal.jpg"/>
    <x v="7"/>
    <s v="https://twitter.com/#!/peachiwasaki/status/1138566332973109248"/>
    <m/>
    <m/>
    <s v="1138566332973109248"/>
    <m/>
    <b v="0"/>
    <n v="0"/>
    <s v=""/>
    <b v="0"/>
    <s v="ja"/>
    <m/>
    <s v=""/>
    <b v="0"/>
    <n v="6"/>
    <s v="1138406159096803328"/>
    <s v="Twitter for iPhone"/>
    <b v="0"/>
    <s v="1138406159096803328"/>
    <s v="Tweet"/>
    <n v="0"/>
    <n v="0"/>
    <m/>
    <m/>
    <m/>
    <m/>
    <m/>
    <m/>
    <m/>
    <m/>
    <n v="2"/>
    <s v="6"/>
    <s v="6"/>
    <m/>
    <m/>
    <m/>
    <m/>
    <m/>
    <m/>
    <m/>
    <m/>
    <m/>
  </r>
  <r>
    <s v="freq_bg"/>
    <s v="hive_kokura"/>
    <m/>
    <m/>
    <m/>
    <m/>
    <m/>
    <m/>
    <m/>
    <m/>
    <s v="No"/>
    <n v="13"/>
    <m/>
    <m/>
    <x v="1"/>
    <d v="2019-06-12T02:27:00.000"/>
    <s v="RT @qtjgtpgjtp: 今週土曜日🍍_x000a_情熱のラテンマン&quot;ピーチ岩崎&quot;が小倉へ‼️_x000a__x000a_CALITEMPO_x000a_2019.6.15 (sat)_x000a_@hive_kokura _x000a_DOOR ¥2000 (w1d)_x000a_OPEN 22:00〜_x000a__x000a_&quot;GUEST DJ&quot;_x000a_ピーチ岩崎_x000a__x000a_LIVE…"/>
    <m/>
    <m/>
    <x v="1"/>
    <m/>
    <s v="http://pbs.twimg.com/profile_images/1053237147963027460/dmhMjCmB_normal.jpg"/>
    <x v="8"/>
    <s v="https://twitter.com/#!/freq_bg/status/1138633772323049472"/>
    <m/>
    <m/>
    <s v="1138633772323049472"/>
    <m/>
    <b v="0"/>
    <n v="0"/>
    <s v=""/>
    <b v="0"/>
    <s v="ja"/>
    <m/>
    <s v=""/>
    <b v="0"/>
    <n v="6"/>
    <s v="1138406159096803328"/>
    <s v="Twitter for iPad"/>
    <b v="0"/>
    <s v="1138406159096803328"/>
    <s v="Tweet"/>
    <n v="0"/>
    <n v="0"/>
    <m/>
    <m/>
    <m/>
    <m/>
    <m/>
    <m/>
    <m/>
    <m/>
    <n v="1"/>
    <s v="6"/>
    <s v="6"/>
    <m/>
    <m/>
    <m/>
    <m/>
    <m/>
    <m/>
    <m/>
    <m/>
    <m/>
  </r>
  <r>
    <s v="julianassanges1"/>
    <s v="gordonfetcher"/>
    <m/>
    <m/>
    <m/>
    <m/>
    <m/>
    <m/>
    <m/>
    <m/>
    <s v="No"/>
    <n v="15"/>
    <m/>
    <m/>
    <x v="1"/>
    <d v="2019-06-12T03:21:18.000"/>
    <s v="RT @GordonFetcher: Is that treato for me? #corgi #puppy #whitecorgi https://t.co/1FJxGZMQha"/>
    <m/>
    <m/>
    <x v="2"/>
    <s v="https://pbs.twimg.com/media/D80zx5SWwAAkBzg.jpg"/>
    <s v="https://pbs.twimg.com/media/D80zx5SWwAAkBzg.jpg"/>
    <x v="9"/>
    <s v="https://twitter.com/#!/julianassanges1/status/1138647436497281024"/>
    <m/>
    <m/>
    <s v="1138647436497281024"/>
    <m/>
    <b v="0"/>
    <n v="0"/>
    <s v=""/>
    <b v="0"/>
    <s v="en"/>
    <m/>
    <s v=""/>
    <b v="0"/>
    <n v="1"/>
    <s v="1138623214521868289"/>
    <s v="Twitter for iPhone"/>
    <b v="0"/>
    <s v="1138623214521868289"/>
    <s v="Tweet"/>
    <n v="0"/>
    <n v="0"/>
    <m/>
    <m/>
    <m/>
    <m/>
    <m/>
    <m/>
    <m/>
    <m/>
    <n v="1"/>
    <s v="8"/>
    <s v="8"/>
    <n v="0"/>
    <n v="0"/>
    <n v="0"/>
    <n v="0"/>
    <n v="0"/>
    <n v="0"/>
    <n v="10"/>
    <n v="100"/>
    <n v="10"/>
  </r>
  <r>
    <s v="kexxxxxxu"/>
    <s v="hive_kokura"/>
    <m/>
    <m/>
    <m/>
    <m/>
    <m/>
    <m/>
    <m/>
    <m/>
    <s v="No"/>
    <n v="16"/>
    <m/>
    <m/>
    <x v="1"/>
    <d v="2019-06-12T08:53:51.000"/>
    <s v="RT @qtjgtpgjtp: 今週土曜日🍍_x000a_情熱のラテンマン&quot;ピーチ岩崎&quot;が小倉へ‼️_x000a__x000a_CALITEMPO_x000a_2019.6.15 (sat)_x000a_@hive_kokura _x000a_DOOR ¥2000 (w1d)_x000a_OPEN 22:00〜_x000a__x000a_&quot;GUEST DJ&quot;_x000a_ピーチ岩崎_x000a__x000a_LIVE…"/>
    <m/>
    <m/>
    <x v="1"/>
    <m/>
    <s v="http://pbs.twimg.com/profile_images/2448508574/image_normal.jpg"/>
    <x v="10"/>
    <s v="https://twitter.com/#!/kexxxxxxu/status/1138731123301687296"/>
    <m/>
    <m/>
    <s v="1138731123301687296"/>
    <m/>
    <b v="0"/>
    <n v="0"/>
    <s v=""/>
    <b v="0"/>
    <s v="ja"/>
    <m/>
    <s v=""/>
    <b v="0"/>
    <n v="6"/>
    <s v="1138406159096803328"/>
    <s v="Twitter for iPhone"/>
    <b v="0"/>
    <s v="1138406159096803328"/>
    <s v="Tweet"/>
    <n v="0"/>
    <n v="0"/>
    <m/>
    <m/>
    <m/>
    <m/>
    <m/>
    <m/>
    <m/>
    <m/>
    <n v="1"/>
    <s v="6"/>
    <s v="6"/>
    <m/>
    <m/>
    <m/>
    <m/>
    <m/>
    <m/>
    <m/>
    <m/>
    <m/>
  </r>
  <r>
    <s v="dadadadadaifuku"/>
    <s v="hive_kokura"/>
    <m/>
    <m/>
    <m/>
    <m/>
    <m/>
    <m/>
    <m/>
    <m/>
    <s v="No"/>
    <n v="18"/>
    <m/>
    <m/>
    <x v="1"/>
    <d v="2019-06-12T14:14:38.000"/>
    <s v="RT @qtjgtpgjtp: 今週土曜日🍍_x000a_情熱のラテンマン&quot;ピーチ岩崎&quot;が小倉へ‼️_x000a__x000a_CALITEMPO_x000a_2019.6.15 (sat)_x000a_@hive_kokura _x000a_DOOR ¥2000 (w1d)_x000a_OPEN 22:00〜_x000a__x000a_&quot;GUEST DJ&quot;_x000a_ピーチ岩崎_x000a__x000a_LIVE…"/>
    <m/>
    <m/>
    <x v="1"/>
    <m/>
    <s v="http://pbs.twimg.com/profile_images/897168566/________normal.jpg"/>
    <x v="11"/>
    <s v="https://twitter.com/#!/dadadadadaifuku/status/1138811854623346690"/>
    <m/>
    <m/>
    <s v="1138811854623346690"/>
    <m/>
    <b v="0"/>
    <n v="0"/>
    <s v=""/>
    <b v="0"/>
    <s v="ja"/>
    <m/>
    <s v=""/>
    <b v="0"/>
    <n v="6"/>
    <s v="1138406159096803328"/>
    <s v="Twitter for Android"/>
    <b v="0"/>
    <s v="1138406159096803328"/>
    <s v="Tweet"/>
    <n v="0"/>
    <n v="0"/>
    <m/>
    <m/>
    <m/>
    <m/>
    <m/>
    <m/>
    <m/>
    <m/>
    <n v="1"/>
    <s v="6"/>
    <s v="6"/>
    <m/>
    <m/>
    <m/>
    <m/>
    <m/>
    <m/>
    <m/>
    <m/>
    <m/>
  </r>
  <r>
    <s v="winglesia"/>
    <s v="pettyhomomd"/>
    <m/>
    <m/>
    <m/>
    <m/>
    <m/>
    <m/>
    <m/>
    <m/>
    <s v="No"/>
    <n v="20"/>
    <m/>
    <m/>
    <x v="1"/>
    <d v="2019-06-13T22:53:48.000"/>
    <s v="@traependergrast @PettyHomoMD Orion. I’m done 😩 💫 _x000a_Dis one of my. It follow._x000a_Will bork for treato and cat-thing https://t.co/eu3ahD0zyd"/>
    <m/>
    <m/>
    <x v="1"/>
    <s v="https://pbs.twimg.com/media/D8-fwk5WwAEbjD6.jpg"/>
    <s v="https://pbs.twimg.com/media/D8-fwk5WwAEbjD6.jpg"/>
    <x v="12"/>
    <s v="https://twitter.com/#!/winglesia/status/1139304894718980097"/>
    <m/>
    <m/>
    <s v="1139304894718980097"/>
    <s v="1139301506216280064"/>
    <b v="0"/>
    <n v="3"/>
    <s v="896386334394380289"/>
    <b v="0"/>
    <s v="en"/>
    <m/>
    <s v=""/>
    <b v="0"/>
    <n v="0"/>
    <s v=""/>
    <s v="Twitter for iPhone"/>
    <b v="0"/>
    <s v="1139301506216280064"/>
    <s v="Tweet"/>
    <n v="0"/>
    <n v="0"/>
    <m/>
    <m/>
    <m/>
    <m/>
    <m/>
    <m/>
    <m/>
    <m/>
    <n v="1"/>
    <s v="14"/>
    <s v="14"/>
    <m/>
    <m/>
    <m/>
    <m/>
    <m/>
    <m/>
    <m/>
    <m/>
    <m/>
  </r>
  <r>
    <s v="crackerstx"/>
    <s v="gordonfetcher"/>
    <m/>
    <m/>
    <m/>
    <m/>
    <m/>
    <m/>
    <m/>
    <m/>
    <s v="No"/>
    <n v="22"/>
    <m/>
    <m/>
    <x v="1"/>
    <d v="2019-06-14T02:14:14.000"/>
    <s v="RT @GordonFetcher: Is that treato for me? #corgi #puppy #whitecorgi https://t.co/1FJxGZMQha"/>
    <m/>
    <m/>
    <x v="2"/>
    <s v="https://pbs.twimg.com/media/D80zx5SWwAAkBzg.jpg"/>
    <s v="https://pbs.twimg.com/media/D80zx5SWwAAkBzg.jpg"/>
    <x v="13"/>
    <s v="https://twitter.com/#!/crackerstx/status/1139355333439238144"/>
    <m/>
    <m/>
    <s v="1139355333439238144"/>
    <m/>
    <b v="0"/>
    <n v="0"/>
    <s v=""/>
    <b v="0"/>
    <s v="en"/>
    <m/>
    <s v=""/>
    <b v="0"/>
    <n v="3"/>
    <s v="1138623214521868289"/>
    <s v="Twitter for iPhone"/>
    <b v="0"/>
    <s v="1138623214521868289"/>
    <s v="Tweet"/>
    <n v="0"/>
    <n v="0"/>
    <m/>
    <m/>
    <m/>
    <m/>
    <m/>
    <m/>
    <m/>
    <m/>
    <n v="1"/>
    <s v="8"/>
    <s v="8"/>
    <n v="0"/>
    <n v="0"/>
    <n v="0"/>
    <n v="0"/>
    <n v="0"/>
    <n v="0"/>
    <n v="10"/>
    <n v="100"/>
    <n v="10"/>
  </r>
  <r>
    <s v="tripplindytripp"/>
    <s v="gordonfetcher"/>
    <m/>
    <m/>
    <m/>
    <m/>
    <m/>
    <m/>
    <m/>
    <m/>
    <s v="No"/>
    <n v="23"/>
    <m/>
    <m/>
    <x v="1"/>
    <d v="2019-06-14T09:54:35.000"/>
    <s v="RT @GordonFetcher: Is that treato for me? #corgi #puppy #whitecorgi https://t.co/1FJxGZMQha"/>
    <m/>
    <m/>
    <x v="2"/>
    <s v="https://pbs.twimg.com/media/D80zx5SWwAAkBzg.jpg"/>
    <s v="https://pbs.twimg.com/media/D80zx5SWwAAkBzg.jpg"/>
    <x v="14"/>
    <s v="https://twitter.com/#!/tripplindytripp/status/1139471183349288960"/>
    <m/>
    <m/>
    <s v="1139471183349288960"/>
    <m/>
    <b v="0"/>
    <n v="0"/>
    <s v=""/>
    <b v="0"/>
    <s v="en"/>
    <m/>
    <s v=""/>
    <b v="0"/>
    <n v="3"/>
    <s v="1138623214521868289"/>
    <s v="Twitter for Android"/>
    <b v="0"/>
    <s v="1138623214521868289"/>
    <s v="Tweet"/>
    <n v="0"/>
    <n v="0"/>
    <m/>
    <m/>
    <m/>
    <m/>
    <m/>
    <m/>
    <m/>
    <m/>
    <n v="1"/>
    <s v="8"/>
    <s v="8"/>
    <n v="0"/>
    <n v="0"/>
    <n v="0"/>
    <n v="0"/>
    <n v="0"/>
    <n v="0"/>
    <n v="10"/>
    <n v="100"/>
    <n v="10"/>
  </r>
  <r>
    <s v="petsoundshigo"/>
    <s v="hive_kokura"/>
    <m/>
    <m/>
    <m/>
    <m/>
    <m/>
    <m/>
    <m/>
    <m/>
    <s v="No"/>
    <n v="24"/>
    <m/>
    <m/>
    <x v="1"/>
    <d v="2019-06-14T10:42:43.000"/>
    <s v="RT @qtjgtpgjtp: 今週土曜日🍍_x000a_情熱のラテンマン&quot;ピーチ岩崎&quot;が小倉へ‼️_x000a__x000a_CALITEMPO_x000a_2019.6.15 (sat)_x000a_@hive_kokura _x000a_DOOR ¥2000 (w1d)_x000a_OPEN 22:00〜_x000a__x000a_&quot;GUEST DJ&quot;_x000a_ピーチ岩崎_x000a__x000a_LIVE…"/>
    <m/>
    <m/>
    <x v="1"/>
    <m/>
    <s v="http://pbs.twimg.com/profile_images/960325581396066304/RJoSqZi3_normal.jpg"/>
    <x v="15"/>
    <s v="https://twitter.com/#!/petsoundshigo/status/1139483297443004416"/>
    <m/>
    <m/>
    <s v="1139483297443004416"/>
    <m/>
    <b v="0"/>
    <n v="0"/>
    <s v=""/>
    <b v="0"/>
    <s v="ja"/>
    <m/>
    <s v=""/>
    <b v="0"/>
    <n v="7"/>
    <s v="1138406159096803328"/>
    <s v="Twitter for iPhone"/>
    <b v="0"/>
    <s v="1138406159096803328"/>
    <s v="Tweet"/>
    <n v="0"/>
    <n v="0"/>
    <m/>
    <m/>
    <m/>
    <m/>
    <m/>
    <m/>
    <m/>
    <m/>
    <n v="1"/>
    <s v="6"/>
    <s v="6"/>
    <m/>
    <m/>
    <m/>
    <m/>
    <m/>
    <m/>
    <m/>
    <m/>
    <m/>
  </r>
  <r>
    <s v="bracimadetd"/>
    <s v="bracimadetd"/>
    <m/>
    <m/>
    <m/>
    <m/>
    <m/>
    <m/>
    <m/>
    <m/>
    <s v="No"/>
    <n v="26"/>
    <m/>
    <m/>
    <x v="0"/>
    <d v="2019-06-14T11:17:47.000"/>
    <s v="&quot;Essa greve parece um daqueles espetáculos de treato que foram extremamente badalados mas que tendem a não fazer sucesso pq a platéia não foi devidamente ensaiada&quot;_x000a__x000a_Quando até o Josias de Souza consegue ser sensato é pq os esquerdistas estão perdidos mesmo. _x000a__x000a_#DemitaOGrevista https://t.co/rr6xCmugln"/>
    <m/>
    <m/>
    <x v="3"/>
    <s v="https://pbs.twimg.com/ext_tw_video_thumb/1139491098773135365/pu/img/XvD25ZG4MwHnZEMo.jpg"/>
    <s v="https://pbs.twimg.com/ext_tw_video_thumb/1139491098773135365/pu/img/XvD25ZG4MwHnZEMo.jpg"/>
    <x v="16"/>
    <s v="https://twitter.com/#!/bracimadetd/status/1139492123248603136"/>
    <m/>
    <m/>
    <s v="1139492123248603136"/>
    <m/>
    <b v="0"/>
    <n v="5"/>
    <s v=""/>
    <b v="0"/>
    <s v="pt"/>
    <m/>
    <s v=""/>
    <b v="0"/>
    <n v="0"/>
    <s v=""/>
    <s v="Twitter Web Client"/>
    <b v="0"/>
    <s v="1139492123248603136"/>
    <s v="Tweet"/>
    <n v="0"/>
    <n v="0"/>
    <m/>
    <m/>
    <m/>
    <m/>
    <m/>
    <m/>
    <m/>
    <m/>
    <n v="1"/>
    <s v="23"/>
    <s v="23"/>
    <n v="0"/>
    <n v="0"/>
    <n v="0"/>
    <n v="0"/>
    <n v="0"/>
    <n v="0"/>
    <n v="43"/>
    <n v="100"/>
    <n v="43"/>
  </r>
  <r>
    <s v="jaumcrlhs"/>
    <s v="bracimadetd"/>
    <m/>
    <m/>
    <m/>
    <m/>
    <m/>
    <m/>
    <m/>
    <m/>
    <s v="No"/>
    <n v="27"/>
    <m/>
    <m/>
    <x v="1"/>
    <d v="2019-06-14T14:21:48.000"/>
    <s v="RT @BRacimadetd: &quot;Essa greve parece um daqueles espetáculos de treato que foram extremamente badalados mas que tendem a não fazer sucesso p…"/>
    <m/>
    <m/>
    <x v="1"/>
    <m/>
    <s v="http://pbs.twimg.com/profile_images/1023389909237866496/-G0QNrtk_normal.jpg"/>
    <x v="17"/>
    <s v="https://twitter.com/#!/jaumcrlhs/status/1139538431783178241"/>
    <m/>
    <m/>
    <s v="1139538431783178241"/>
    <m/>
    <b v="0"/>
    <n v="0"/>
    <s v=""/>
    <b v="0"/>
    <s v="pt"/>
    <m/>
    <s v=""/>
    <b v="0"/>
    <n v="0"/>
    <s v="1139492123248603136"/>
    <s v="Twitter Web Client"/>
    <b v="0"/>
    <s v="1139492123248603136"/>
    <s v="Tweet"/>
    <n v="0"/>
    <n v="0"/>
    <m/>
    <m/>
    <m/>
    <m/>
    <m/>
    <m/>
    <m/>
    <m/>
    <n v="1"/>
    <s v="23"/>
    <s v="23"/>
    <n v="0"/>
    <n v="0"/>
    <n v="0"/>
    <n v="0"/>
    <n v="0"/>
    <n v="0"/>
    <n v="22"/>
    <n v="100"/>
    <n v="22"/>
  </r>
  <r>
    <s v="kolbemario"/>
    <s v="noahj456"/>
    <m/>
    <m/>
    <m/>
    <m/>
    <m/>
    <m/>
    <m/>
    <m/>
    <s v="No"/>
    <n v="28"/>
    <m/>
    <m/>
    <x v="2"/>
    <d v="2019-06-14T21:04:36.000"/>
    <s v="@NoahJ456 Vader says give me treato https://t.co/UxiR8qAntb"/>
    <m/>
    <m/>
    <x v="1"/>
    <s v="https://pbs.twimg.com/media/D9DQWqDVUAAkkK-.jpg"/>
    <s v="https://pbs.twimg.com/media/D9DQWqDVUAAkkK-.jpg"/>
    <x v="18"/>
    <s v="https://twitter.com/#!/kolbemario/status/1139639800409931777"/>
    <m/>
    <m/>
    <s v="1139639800409931777"/>
    <s v="1139369420407607296"/>
    <b v="0"/>
    <n v="0"/>
    <s v="352881953"/>
    <b v="0"/>
    <s v="en"/>
    <m/>
    <s v=""/>
    <b v="0"/>
    <n v="0"/>
    <s v=""/>
    <s v="Twitter for iPhone"/>
    <b v="0"/>
    <s v="1139369420407607296"/>
    <s v="Tweet"/>
    <n v="0"/>
    <n v="0"/>
    <s v="-122.1649,47.626845 _x000a_-121.958642,47.626845 _x000a_-121.958642,47.73078 _x000a_-122.1649,47.73078"/>
    <s v="United States"/>
    <s v="US"/>
    <s v="Redmond, WA"/>
    <s v="7291a25672e0d4b1"/>
    <s v="Redmond"/>
    <s v="city"/>
    <s v="https://api.twitter.com/1.1/geo/id/7291a25672e0d4b1.json"/>
    <n v="1"/>
    <s v="22"/>
    <s v="22"/>
    <n v="0"/>
    <n v="0"/>
    <n v="0"/>
    <n v="0"/>
    <n v="0"/>
    <n v="0"/>
    <n v="6"/>
    <n v="100"/>
    <n v="6"/>
  </r>
  <r>
    <s v="qtjgtpgjtp"/>
    <s v="hive_kokura"/>
    <m/>
    <m/>
    <m/>
    <m/>
    <m/>
    <m/>
    <m/>
    <m/>
    <s v="Yes"/>
    <n v="29"/>
    <m/>
    <m/>
    <x v="1"/>
    <d v="2019-06-11T11:22:33.000"/>
    <s v="今週土曜日🍍_x000a_情熱のラテンマン&quot;ピーチ岩崎&quot;が小倉へ‼️_x000a__x000a_CALITEMPO_x000a_2019.6.15 (sat)_x000a_@hive_kokura _x000a_DOOR ¥2000 (w1d)_x000a_OPEN 22:00〜_x000a__x000a_&quot;GUEST DJ&quot;_x000a_ピーチ岩崎_x000a__x000a_LIVE_x000a_1Pint treato The Kilkenny_x000a_ピテカントロピクス_x000a__x000a_&quot;DJ&quot;_x000a_DAIFUKU_x000a_BEI_x000a_NAKASHIMA_x000a_大石勇介_x000a_SSD https://t.co/DxL70Ijv03"/>
    <m/>
    <m/>
    <x v="1"/>
    <s v="https://pbs.twimg.com/media/D8xuXV9VUAA0z2j.jpg"/>
    <s v="https://pbs.twimg.com/media/D8xuXV9VUAA0z2j.jpg"/>
    <x v="19"/>
    <s v="https://twitter.com/#!/qtjgtpgjtp/status/1138406159096803328"/>
    <m/>
    <m/>
    <s v="1138406159096803328"/>
    <m/>
    <b v="0"/>
    <n v="3"/>
    <s v=""/>
    <b v="0"/>
    <s v="ja"/>
    <m/>
    <s v=""/>
    <b v="0"/>
    <n v="1"/>
    <s v=""/>
    <s v="Twitter for iPhone"/>
    <b v="0"/>
    <s v="1138406159096803328"/>
    <s v="Tweet"/>
    <n v="0"/>
    <n v="0"/>
    <m/>
    <m/>
    <m/>
    <m/>
    <m/>
    <m/>
    <m/>
    <m/>
    <n v="1"/>
    <s v="6"/>
    <s v="6"/>
    <n v="0"/>
    <n v="0"/>
    <n v="0"/>
    <n v="0"/>
    <n v="0"/>
    <n v="0"/>
    <n v="31"/>
    <n v="100"/>
    <n v="31"/>
  </r>
  <r>
    <s v="hive_kokura"/>
    <s v="qtjgtpgjtp"/>
    <m/>
    <m/>
    <m/>
    <m/>
    <m/>
    <m/>
    <m/>
    <m/>
    <s v="Yes"/>
    <n v="30"/>
    <m/>
    <m/>
    <x v="1"/>
    <d v="2019-06-12T01:53:27.000"/>
    <s v="RT @qtjgtpgjtp: 今週土曜日🍍_x000a_情熱のラテンマン&quot;ピーチ岩崎&quot;が小倉へ‼️_x000a__x000a_CALITEMPO_x000a_2019.6.15 (sat)_x000a_@hive_kokura _x000a_DOOR ¥2000 (w1d)_x000a_OPEN 22:00〜_x000a__x000a_&quot;GUEST DJ&quot;_x000a_ピーチ岩崎_x000a__x000a_LIVE…"/>
    <m/>
    <m/>
    <x v="1"/>
    <m/>
    <s v="http://pbs.twimg.com/profile_images/524779630033514496/OQ1CHKjZ_normal.jpeg"/>
    <x v="20"/>
    <s v="https://twitter.com/#!/hive_kokura/status/1138625327192657921"/>
    <m/>
    <m/>
    <s v="1138625327192657921"/>
    <m/>
    <b v="0"/>
    <n v="0"/>
    <s v=""/>
    <b v="0"/>
    <s v="ja"/>
    <m/>
    <s v=""/>
    <b v="0"/>
    <n v="6"/>
    <s v="1138406159096803328"/>
    <s v="Twitter for iPad"/>
    <b v="0"/>
    <s v="1138406159096803328"/>
    <s v="Tweet"/>
    <n v="0"/>
    <n v="0"/>
    <m/>
    <m/>
    <m/>
    <m/>
    <m/>
    <m/>
    <m/>
    <m/>
    <n v="1"/>
    <s v="6"/>
    <s v="6"/>
    <n v="0"/>
    <n v="0"/>
    <n v="0"/>
    <n v="0"/>
    <n v="0"/>
    <n v="0"/>
    <n v="22"/>
    <n v="100"/>
    <n v="22"/>
  </r>
  <r>
    <s v="hive_kokura"/>
    <s v="hive_kokura"/>
    <m/>
    <m/>
    <m/>
    <m/>
    <m/>
    <m/>
    <m/>
    <m/>
    <s v="No"/>
    <n v="31"/>
    <m/>
    <m/>
    <x v="0"/>
    <d v="2019-06-05T03:06:49.000"/>
    <s v="CALITEMPO_x000a__x000a_6/15(sat) 22:00- Â¥2000(+1d)_x000a__x000a_GUEST DJ_x000a_ãƒ”ãƒ¼ãƒå²©å´Ž_x000a__x000a_LIVE_x000a_1Pint treato The Kilkenny_x000a_ãƒ”ãƒ†ã‚«ãƒ³ãƒˆãƒ­ãƒ”ã‚¯ã‚¹_x000a__x000a_DJs_x000a_DAIFUKU_x000a_BEI_x000a_NAKASHIMA_x000a_å¤§çŸ³å‹‡ä»‹_x000a_SSD https://t.co/HhL2S8wAua"/>
    <m/>
    <m/>
    <x v="1"/>
    <s v="https://pbs.twimg.com/media/D8RDWzqU0AAVsAK.jpg"/>
    <s v="https://pbs.twimg.com/media/D8RDWzqU0AAVsAK.jpg"/>
    <x v="21"/>
    <s v="https://twitter.com/#!/hive_kokura/status/1136107075644248066"/>
    <m/>
    <m/>
    <s v="1136107075644248066"/>
    <m/>
    <b v="0"/>
    <n v="2"/>
    <s v=""/>
    <b v="0"/>
    <s v="ja"/>
    <m/>
    <s v=""/>
    <b v="0"/>
    <n v="1"/>
    <s v=""/>
    <s v="Twitter for iPhone"/>
    <b v="0"/>
    <s v="1136107075644248066"/>
    <s v="Tweet"/>
    <n v="0"/>
    <n v="0"/>
    <m/>
    <m/>
    <m/>
    <m/>
    <m/>
    <m/>
    <m/>
    <m/>
    <n v="2"/>
    <s v="6"/>
    <s v="6"/>
    <n v="0"/>
    <n v="0"/>
    <n v="0"/>
    <n v="0"/>
    <n v="0"/>
    <n v="0"/>
    <n v="39"/>
    <n v="100"/>
    <n v="39"/>
  </r>
  <r>
    <s v="hive_kokura"/>
    <s v="hive_kokura"/>
    <m/>
    <m/>
    <m/>
    <m/>
    <m/>
    <m/>
    <m/>
    <m/>
    <s v="No"/>
    <n v="32"/>
    <m/>
    <m/>
    <x v="0"/>
    <d v="2019-06-15T12:31:31.000"/>
    <s v="本日です！_x000a__x000a_CALITEMPO_x000a__x000a_22:00- ¥2000(+1d)_x000a__x000a_GUEST DJ_x000a_ピーチ岩崎_x000a__x000a_LIVE_x000a_1Pint treato The Kilkenny_x000a_ピテカントロピクス_x000a__x000a_DJs_x000a_DAIFUKU_x000a_BEI_x000a_NAKASHIMA_x000a_大石勇介_x000a_SSD https://t.co/qPgOzfA7dr"/>
    <m/>
    <m/>
    <x v="1"/>
    <s v="https://pbs.twimg.com/media/D9Gkgh7UIAEgrL_.jpg"/>
    <s v="https://pbs.twimg.com/media/D9Gkgh7UIAEgrL_.jpg"/>
    <x v="22"/>
    <s v="https://twitter.com/#!/hive_kokura/status/1139873067788726272"/>
    <m/>
    <m/>
    <s v="1139873067788726272"/>
    <m/>
    <b v="0"/>
    <n v="0"/>
    <s v=""/>
    <b v="0"/>
    <s v="ja"/>
    <m/>
    <s v=""/>
    <b v="0"/>
    <n v="0"/>
    <s v=""/>
    <s v="Twitter for iPhone"/>
    <b v="0"/>
    <s v="1139873067788726272"/>
    <s v="Tweet"/>
    <n v="0"/>
    <n v="0"/>
    <m/>
    <m/>
    <m/>
    <m/>
    <m/>
    <m/>
    <m/>
    <m/>
    <n v="2"/>
    <s v="6"/>
    <s v="6"/>
    <n v="0"/>
    <n v="0"/>
    <n v="0"/>
    <n v="0"/>
    <n v="0"/>
    <n v="0"/>
    <n v="21"/>
    <n v="100"/>
    <n v="21"/>
  </r>
  <r>
    <s v="kensingtonpuppy"/>
    <s v="kensingtonpuppy"/>
    <m/>
    <m/>
    <m/>
    <m/>
    <m/>
    <m/>
    <m/>
    <m/>
    <s v="No"/>
    <n v="33"/>
    <m/>
    <m/>
    <x v="0"/>
    <d v="2019-06-18T15:39:43.000"/>
    <s v="Get dat treato! -Kensington Tag your friends ❤️ and follow!_x000a_._x000a_._x000a_._x000a_._x000a_#goldenretrieverpuppy #goldensofinstagram #goldens_ofinstagram #goldenpuppy #dogsofinstaworld #dogsofinsta #fluffypack #petsvideo #cutedogsworldwide… https://t.co/QBDkCw2D5b"/>
    <s v="https://www.instagram.com/p/By2z7FghIp_/?igshid=oydrufz3cgbv"/>
    <s v="instagram.com"/>
    <x v="4"/>
    <m/>
    <s v="http://pbs.twimg.com/profile_images/764929156563861504/oKIfiwLy_normal.jpg"/>
    <x v="23"/>
    <s v="https://twitter.com/#!/kensingtonpuppy/status/1141007591843225602"/>
    <n v="32.7774"/>
    <n v="-96.7977"/>
    <s v="1141007591843225602"/>
    <m/>
    <b v="0"/>
    <n v="1"/>
    <s v=""/>
    <b v="0"/>
    <s v="en"/>
    <m/>
    <s v=""/>
    <b v="0"/>
    <n v="0"/>
    <s v=""/>
    <s v="Instagram"/>
    <b v="0"/>
    <s v="1141007591843225602"/>
    <s v="Tweet"/>
    <n v="0"/>
    <n v="0"/>
    <s v="-96.977527,32.620678 _x000a_-96.54598,32.620678 _x000a_-96.54598,33.019039 _x000a_-96.977527,33.019039"/>
    <s v="United States"/>
    <s v="US"/>
    <s v="Dallas, TX"/>
    <s v="18810aa5b43e76c7"/>
    <s v="Dallas"/>
    <s v="city"/>
    <s v="https://api.twitter.com/1.1/geo/id/18810aa5b43e76c7.json"/>
    <n v="1"/>
    <s v="1"/>
    <s v="1"/>
    <n v="0"/>
    <n v="0"/>
    <n v="0"/>
    <n v="0"/>
    <n v="0"/>
    <n v="0"/>
    <n v="18"/>
    <n v="100"/>
    <n v="18"/>
  </r>
  <r>
    <s v="40ksk"/>
    <s v="yamasaki_brown"/>
    <m/>
    <m/>
    <m/>
    <m/>
    <m/>
    <m/>
    <m/>
    <m/>
    <s v="No"/>
    <n v="34"/>
    <m/>
    <m/>
    <x v="1"/>
    <d v="2019-06-19T08:30:55.000"/>
    <s v="RT @yamasaki_brown: KLAXION LIVE_x000a_2本目小倉場所。九州へようこそ。_x000a__x000a_2019/7/6(土)_x000a_『FRONT OF UNION 北九州 NIGHT』_x000a_@小倉 FUSE_x000a_【開場/開演】16時/16時30分_x000a_【チケット】2,500円(+1D)/3,00…"/>
    <m/>
    <m/>
    <x v="1"/>
    <m/>
    <s v="http://pbs.twimg.com/profile_images/1071178637204844544/sDrKF-YM_normal.jpg"/>
    <x v="24"/>
    <s v="https://twitter.com/#!/40ksk/status/1141262070433775616"/>
    <m/>
    <m/>
    <s v="1141262070433775616"/>
    <m/>
    <b v="0"/>
    <n v="0"/>
    <s v=""/>
    <b v="0"/>
    <s v="ja"/>
    <m/>
    <s v=""/>
    <b v="0"/>
    <n v="8"/>
    <s v="1141260036141830145"/>
    <s v="Twitter for iPhone"/>
    <b v="0"/>
    <s v="1141260036141830145"/>
    <s v="Tweet"/>
    <n v="0"/>
    <n v="0"/>
    <m/>
    <m/>
    <m/>
    <m/>
    <m/>
    <m/>
    <m/>
    <m/>
    <n v="1"/>
    <s v="2"/>
    <s v="2"/>
    <n v="0"/>
    <n v="0"/>
    <n v="0"/>
    <n v="0"/>
    <n v="0"/>
    <n v="0"/>
    <n v="27"/>
    <n v="100"/>
    <n v="27"/>
  </r>
  <r>
    <s v="ykkgroundzero"/>
    <s v="yamasaki_brown"/>
    <m/>
    <m/>
    <m/>
    <m/>
    <m/>
    <m/>
    <m/>
    <m/>
    <s v="No"/>
    <n v="35"/>
    <m/>
    <m/>
    <x v="1"/>
    <d v="2019-06-19T08:33:52.000"/>
    <s v="RT @yamasaki_brown: KLAXION LIVE_x000a_2本目小倉場所。九州へようこそ。_x000a__x000a_2019/7/6(土)_x000a_『FRONT OF UNION 北九州 NIGHT』_x000a_@小倉 FUSE_x000a_【開場/開演】16時/16時30分_x000a_【チケット】2,500円(+1D)/3,00…"/>
    <m/>
    <m/>
    <x v="1"/>
    <m/>
    <s v="http://pbs.twimg.com/profile_images/1108143500783030272/LYJB7hi1_normal.jpg"/>
    <x v="25"/>
    <s v="https://twitter.com/#!/ykkgroundzero/status/1141262810908786689"/>
    <m/>
    <m/>
    <s v="1141262810908786689"/>
    <m/>
    <b v="0"/>
    <n v="0"/>
    <s v=""/>
    <b v="0"/>
    <s v="ja"/>
    <m/>
    <s v=""/>
    <b v="0"/>
    <n v="8"/>
    <s v="1141260036141830145"/>
    <s v="Twitter Web Client"/>
    <b v="0"/>
    <s v="1141260036141830145"/>
    <s v="Tweet"/>
    <n v="0"/>
    <n v="0"/>
    <m/>
    <m/>
    <m/>
    <m/>
    <m/>
    <m/>
    <m/>
    <m/>
    <n v="1"/>
    <s v="2"/>
    <s v="2"/>
    <n v="0"/>
    <n v="0"/>
    <n v="0"/>
    <n v="0"/>
    <n v="0"/>
    <n v="0"/>
    <n v="27"/>
    <n v="100"/>
    <n v="27"/>
  </r>
  <r>
    <s v="tbackhighschool"/>
    <s v="yamasaki_brown"/>
    <m/>
    <m/>
    <m/>
    <m/>
    <m/>
    <m/>
    <m/>
    <m/>
    <s v="No"/>
    <n v="36"/>
    <m/>
    <m/>
    <x v="1"/>
    <d v="2019-06-19T08:34:51.000"/>
    <s v="RT @yamasaki_brown: KLAXION LIVE_x000a_2本目小倉場所。九州へようこそ。_x000a__x000a_2019/7/6(土)_x000a_『FRONT OF UNION 北九州 NIGHT』_x000a_@小倉 FUSE_x000a_【開場/開演】16時/16時30分_x000a_【チケット】2,500円(+1D)/3,00…"/>
    <m/>
    <m/>
    <x v="1"/>
    <m/>
    <s v="http://pbs.twimg.com/profile_images/1175777717/noname_normal.jpg"/>
    <x v="26"/>
    <s v="https://twitter.com/#!/tbackhighschool/status/1141263058448183296"/>
    <m/>
    <m/>
    <s v="1141263058448183296"/>
    <m/>
    <b v="0"/>
    <n v="0"/>
    <s v=""/>
    <b v="0"/>
    <s v="ja"/>
    <m/>
    <s v=""/>
    <b v="0"/>
    <n v="8"/>
    <s v="1141260036141830145"/>
    <s v="Twitter for iPhone"/>
    <b v="0"/>
    <s v="1141260036141830145"/>
    <s v="Tweet"/>
    <n v="0"/>
    <n v="0"/>
    <m/>
    <m/>
    <m/>
    <m/>
    <m/>
    <m/>
    <m/>
    <m/>
    <n v="1"/>
    <s v="2"/>
    <s v="2"/>
    <n v="0"/>
    <n v="0"/>
    <n v="0"/>
    <n v="0"/>
    <n v="0"/>
    <n v="0"/>
    <n v="27"/>
    <n v="100"/>
    <n v="27"/>
  </r>
  <r>
    <s v="tok288hate"/>
    <s v="yamasaki_brown"/>
    <m/>
    <m/>
    <m/>
    <m/>
    <m/>
    <m/>
    <m/>
    <m/>
    <s v="No"/>
    <n v="37"/>
    <m/>
    <m/>
    <x v="1"/>
    <d v="2019-06-19T11:15:29.000"/>
    <s v="RT @yamasaki_brown: KLAXION LIVE_x000a_2本目小倉場所。九州へようこそ。_x000a__x000a_2019/7/6(土)_x000a_『FRONT OF UNION 北九州 NIGHT』_x000a_@小倉 FUSE_x000a_【開場/開演】16時/16時30分_x000a_【チケット】2,500円(+1D)/3,00…"/>
    <m/>
    <m/>
    <x v="1"/>
    <m/>
    <s v="http://pbs.twimg.com/profile_images/1037884593414725632/KQChFM8w_normal.jpg"/>
    <x v="27"/>
    <s v="https://twitter.com/#!/tok288hate/status/1141303484232241154"/>
    <m/>
    <m/>
    <s v="1141303484232241154"/>
    <m/>
    <b v="0"/>
    <n v="0"/>
    <s v=""/>
    <b v="0"/>
    <s v="ja"/>
    <m/>
    <s v=""/>
    <b v="0"/>
    <n v="8"/>
    <s v="1141260036141830145"/>
    <s v="Twitter for iPhone"/>
    <b v="0"/>
    <s v="1141260036141830145"/>
    <s v="Tweet"/>
    <n v="0"/>
    <n v="0"/>
    <m/>
    <m/>
    <m/>
    <m/>
    <m/>
    <m/>
    <m/>
    <m/>
    <n v="1"/>
    <s v="2"/>
    <s v="2"/>
    <n v="0"/>
    <n v="0"/>
    <n v="0"/>
    <n v="0"/>
    <n v="0"/>
    <n v="0"/>
    <n v="27"/>
    <n v="100"/>
    <n v="27"/>
  </r>
  <r>
    <s v="ryozypowell"/>
    <s v="yamasaki_brown"/>
    <m/>
    <m/>
    <m/>
    <m/>
    <m/>
    <m/>
    <m/>
    <m/>
    <s v="No"/>
    <n v="38"/>
    <m/>
    <m/>
    <x v="1"/>
    <d v="2019-06-19T11:34:17.000"/>
    <s v="RT @yamasaki_brown: KLAXION LIVE_x000a_2本目小倉場所。九州へようこそ。_x000a__x000a_2019/7/6(土)_x000a_『FRONT OF UNION 北九州 NIGHT』_x000a_@小倉 FUSE_x000a_【開場/開演】16時/16時30分_x000a_【チケット】2,500円(+1D)/3,00…"/>
    <m/>
    <m/>
    <x v="1"/>
    <m/>
    <s v="http://pbs.twimg.com/profile_images/983717442466660354/zcj-TbhJ_normal.jpg"/>
    <x v="28"/>
    <s v="https://twitter.com/#!/ryozypowell/status/1141308216573173761"/>
    <m/>
    <m/>
    <s v="1141308216573173761"/>
    <m/>
    <b v="0"/>
    <n v="0"/>
    <s v=""/>
    <b v="0"/>
    <s v="ja"/>
    <m/>
    <s v=""/>
    <b v="0"/>
    <n v="8"/>
    <s v="1141260036141830145"/>
    <s v="Twitter for iPhone"/>
    <b v="0"/>
    <s v="1141260036141830145"/>
    <s v="Tweet"/>
    <n v="0"/>
    <n v="0"/>
    <m/>
    <m/>
    <m/>
    <m/>
    <m/>
    <m/>
    <m/>
    <m/>
    <n v="1"/>
    <s v="2"/>
    <s v="2"/>
    <n v="0"/>
    <n v="0"/>
    <n v="0"/>
    <n v="0"/>
    <n v="0"/>
    <n v="0"/>
    <n v="27"/>
    <n v="100"/>
    <n v="27"/>
  </r>
  <r>
    <s v="thuddless"/>
    <s v="thuddless"/>
    <m/>
    <m/>
    <m/>
    <m/>
    <m/>
    <m/>
    <m/>
    <m/>
    <s v="No"/>
    <n v="39"/>
    <m/>
    <m/>
    <x v="0"/>
    <d v="2019-06-19T12:58:14.000"/>
    <s v="Waiting for a #treato 🦴 #gravybones #bedtime #dogdo #pedigree #samoyed #cute #furbaby #sleepy @ Galleywood https://t.co/5wMJFoGQwJ"/>
    <s v="https://www.instagram.com/p/By5GWxJHA61/?igshid=18j52hv5kz3kv"/>
    <s v="instagram.com"/>
    <x v="5"/>
    <m/>
    <s v="http://pbs.twimg.com/profile_images/1130386387545612289/qCvtX5Z4_normal.jpg"/>
    <x v="29"/>
    <s v="https://twitter.com/#!/thuddless/status/1141329340912635904"/>
    <n v="51.6928685"/>
    <n v="0.46469976"/>
    <s v="1141329340912635904"/>
    <m/>
    <b v="0"/>
    <n v="0"/>
    <s v=""/>
    <b v="0"/>
    <s v="en"/>
    <m/>
    <s v=""/>
    <b v="0"/>
    <n v="0"/>
    <s v=""/>
    <s v="Instagram"/>
    <b v="0"/>
    <s v="1141329340912635904"/>
    <s v="Tweet"/>
    <n v="0"/>
    <n v="0"/>
    <s v="-0.745779800818049,51.4482221321091 _x000a_1.76893599950184,51.4482221321091 _x000a_1.76893599950184,52.9926789576249 _x000a_-0.745779800818049,52.9926789576249"/>
    <s v="United Kingdom"/>
    <s v="GB"/>
    <s v="East, England"/>
    <s v="3bc1b6cfd27ef7f6"/>
    <s v="East"/>
    <s v="admin"/>
    <s v="https://api.twitter.com/1.1/geo/id/3bc1b6cfd27ef7f6.json"/>
    <n v="1"/>
    <s v="1"/>
    <s v="1"/>
    <n v="1"/>
    <n v="7.6923076923076925"/>
    <n v="0"/>
    <n v="0"/>
    <n v="0"/>
    <n v="0"/>
    <n v="12"/>
    <n v="92.3076923076923"/>
    <n v="13"/>
  </r>
  <r>
    <s v="jesssicasings"/>
    <s v="jesssicasings"/>
    <m/>
    <m/>
    <m/>
    <m/>
    <m/>
    <m/>
    <m/>
    <m/>
    <s v="No"/>
    <n v="40"/>
    <m/>
    <m/>
    <x v="0"/>
    <d v="2019-06-20T06:01:35.000"/>
    <s v="Abby Lou has officially learned there is a treato in her binkie 😂🐾 https://t.co/G0fgUxo5cT"/>
    <m/>
    <m/>
    <x v="1"/>
    <s v="https://pbs.twimg.com/media/D9e7MW0U8AA9mOj.jpg"/>
    <s v="https://pbs.twimg.com/media/D9e7MW0U8AA9mOj.jpg"/>
    <x v="30"/>
    <s v="https://twitter.com/#!/jesssicasings/status/1141586877570437121"/>
    <m/>
    <m/>
    <s v="1141586877570437121"/>
    <m/>
    <b v="0"/>
    <n v="0"/>
    <s v=""/>
    <b v="0"/>
    <s v="en"/>
    <m/>
    <s v=""/>
    <b v="0"/>
    <n v="0"/>
    <s v=""/>
    <s v="Twitter for Android"/>
    <b v="0"/>
    <s v="1141586877570437121"/>
    <s v="Tweet"/>
    <n v="0"/>
    <n v="0"/>
    <m/>
    <m/>
    <m/>
    <m/>
    <m/>
    <m/>
    <m/>
    <m/>
    <n v="1"/>
    <s v="1"/>
    <s v="1"/>
    <n v="0"/>
    <n v="0"/>
    <n v="0"/>
    <n v="0"/>
    <n v="0"/>
    <n v="0"/>
    <n v="12"/>
    <n v="100"/>
    <n v="12"/>
  </r>
  <r>
    <s v="2014_kath"/>
    <s v="dt_loughborough"/>
    <m/>
    <m/>
    <m/>
    <m/>
    <m/>
    <m/>
    <m/>
    <m/>
    <s v="No"/>
    <n v="41"/>
    <m/>
    <m/>
    <x v="1"/>
    <d v="2019-06-20T12:42:05.000"/>
    <s v="RT @DT_Loughborough: &quot;I spy treato's...&quot;_x000a_Sadie the terrier is looking for her pawfect home, she's a bundle of joy and full of enthusiasm. S…"/>
    <m/>
    <m/>
    <x v="1"/>
    <m/>
    <s v="http://pbs.twimg.com/profile_images/1057384935001124864/yLlrQf4E_normal.jpg"/>
    <x v="31"/>
    <s v="https://twitter.com/#!/2014_kath/status/1141687664363675648"/>
    <m/>
    <m/>
    <s v="1141687664363675648"/>
    <m/>
    <b v="0"/>
    <n v="0"/>
    <s v=""/>
    <b v="0"/>
    <s v="en"/>
    <m/>
    <s v=""/>
    <b v="0"/>
    <n v="10"/>
    <s v="1141687198179364864"/>
    <s v="Twitter Web Client"/>
    <b v="0"/>
    <s v="1141687198179364864"/>
    <s v="Tweet"/>
    <n v="0"/>
    <n v="0"/>
    <m/>
    <m/>
    <m/>
    <m/>
    <m/>
    <m/>
    <m/>
    <m/>
    <n v="1"/>
    <s v="3"/>
    <s v="3"/>
    <n v="2"/>
    <n v="8.333333333333334"/>
    <n v="0"/>
    <n v="0"/>
    <n v="0"/>
    <n v="0"/>
    <n v="22"/>
    <n v="91.66666666666667"/>
    <n v="24"/>
  </r>
  <r>
    <s v="66helen_moss"/>
    <s v="dt_loughborough"/>
    <m/>
    <m/>
    <m/>
    <m/>
    <m/>
    <m/>
    <m/>
    <m/>
    <s v="No"/>
    <n v="42"/>
    <m/>
    <m/>
    <x v="1"/>
    <d v="2019-06-20T14:09:43.000"/>
    <s v="RT @DT_Loughborough: &quot;I spy treato's...&quot;_x000a_Sadie the terrier is looking for her pawfect home, she's a bundle of joy and full of enthusiasm. S…"/>
    <m/>
    <m/>
    <x v="1"/>
    <m/>
    <s v="http://pbs.twimg.com/profile_images/1033040573509365761/7C6HP_I5_normal.jpg"/>
    <x v="32"/>
    <s v="https://twitter.com/#!/66helen_moss/status/1141709718307713024"/>
    <m/>
    <m/>
    <s v="1141709718307713024"/>
    <m/>
    <b v="0"/>
    <n v="0"/>
    <s v=""/>
    <b v="0"/>
    <s v="en"/>
    <m/>
    <s v=""/>
    <b v="0"/>
    <n v="10"/>
    <s v="1141687198179364864"/>
    <s v="Twitter for Android"/>
    <b v="0"/>
    <s v="1141687198179364864"/>
    <s v="Tweet"/>
    <n v="0"/>
    <n v="0"/>
    <m/>
    <m/>
    <m/>
    <m/>
    <m/>
    <m/>
    <m/>
    <m/>
    <n v="1"/>
    <s v="3"/>
    <s v="3"/>
    <n v="2"/>
    <n v="8.333333333333334"/>
    <n v="0"/>
    <n v="0"/>
    <n v="0"/>
    <n v="0"/>
    <n v="22"/>
    <n v="91.66666666666667"/>
    <n v="24"/>
  </r>
  <r>
    <s v="kelpie1412"/>
    <s v="dt_loughborough"/>
    <m/>
    <m/>
    <m/>
    <m/>
    <m/>
    <m/>
    <m/>
    <m/>
    <s v="No"/>
    <n v="43"/>
    <m/>
    <m/>
    <x v="1"/>
    <d v="2019-06-20T14:16:43.000"/>
    <s v="RT @DT_Loughborough: &quot;I spy treato's...&quot;_x000a_Sadie the terrier is looking for her pawfect home, she's a bundle of joy and full of enthusiasm. S…"/>
    <m/>
    <m/>
    <x v="1"/>
    <m/>
    <s v="http://pbs.twimg.com/profile_images/501009988064923649/vHkRDKk__normal.jpeg"/>
    <x v="33"/>
    <s v="https://twitter.com/#!/kelpie1412/status/1141711481580457986"/>
    <m/>
    <m/>
    <s v="1141711481580457986"/>
    <m/>
    <b v="0"/>
    <n v="0"/>
    <s v=""/>
    <b v="0"/>
    <s v="en"/>
    <m/>
    <s v=""/>
    <b v="0"/>
    <n v="10"/>
    <s v="1141687198179364864"/>
    <s v="Twitter for Android"/>
    <b v="0"/>
    <s v="1141687198179364864"/>
    <s v="Tweet"/>
    <n v="0"/>
    <n v="0"/>
    <m/>
    <m/>
    <m/>
    <m/>
    <m/>
    <m/>
    <m/>
    <m/>
    <n v="1"/>
    <s v="3"/>
    <s v="3"/>
    <n v="2"/>
    <n v="8.333333333333334"/>
    <n v="0"/>
    <n v="0"/>
    <n v="0"/>
    <n v="0"/>
    <n v="22"/>
    <n v="91.66666666666667"/>
    <n v="24"/>
  </r>
  <r>
    <s v="lisa123anderson"/>
    <s v="dt_loughborough"/>
    <m/>
    <m/>
    <m/>
    <m/>
    <m/>
    <m/>
    <m/>
    <m/>
    <s v="No"/>
    <n v="44"/>
    <m/>
    <m/>
    <x v="1"/>
    <d v="2019-06-20T14:35:37.000"/>
    <s v="RT @DT_Loughborough: &quot;I spy treato's...&quot;_x000a_Sadie the terrier is looking for her pawfect home, she's a bundle of joy and full of enthusiasm. S…"/>
    <m/>
    <m/>
    <x v="1"/>
    <m/>
    <s v="http://pbs.twimg.com/profile_images/1114874009865396224/dXPfBnA-_normal.jpg"/>
    <x v="34"/>
    <s v="https://twitter.com/#!/lisa123anderson/status/1141716237333991426"/>
    <m/>
    <m/>
    <s v="1141716237333991426"/>
    <m/>
    <b v="0"/>
    <n v="0"/>
    <s v=""/>
    <b v="0"/>
    <s v="en"/>
    <m/>
    <s v=""/>
    <b v="0"/>
    <n v="10"/>
    <s v="1141687198179364864"/>
    <s v="Twitter for iPhone"/>
    <b v="0"/>
    <s v="1141687198179364864"/>
    <s v="Tweet"/>
    <n v="0"/>
    <n v="0"/>
    <m/>
    <m/>
    <m/>
    <m/>
    <m/>
    <m/>
    <m/>
    <m/>
    <n v="1"/>
    <s v="3"/>
    <s v="3"/>
    <n v="2"/>
    <n v="8.333333333333334"/>
    <n v="0"/>
    <n v="0"/>
    <n v="0"/>
    <n v="0"/>
    <n v="22"/>
    <n v="91.66666666666667"/>
    <n v="24"/>
  </r>
  <r>
    <s v="herbivore79"/>
    <s v="dt_loughborough"/>
    <m/>
    <m/>
    <m/>
    <m/>
    <m/>
    <m/>
    <m/>
    <m/>
    <s v="No"/>
    <n v="45"/>
    <m/>
    <m/>
    <x v="1"/>
    <d v="2019-06-20T16:41:34.000"/>
    <s v="RT @DT_Loughborough: &quot;I spy treato's...&quot;_x000a_Sadie the terrier is looking for her pawfect home, she's a bundle of joy and full of enthusiasm. S…"/>
    <m/>
    <m/>
    <x v="1"/>
    <m/>
    <s v="http://pbs.twimg.com/profile_images/512995900646375424/73PaHiFv_normal.png"/>
    <x v="35"/>
    <s v="https://twitter.com/#!/herbivore79/status/1141747932607275008"/>
    <m/>
    <m/>
    <s v="1141747932607275008"/>
    <m/>
    <b v="0"/>
    <n v="0"/>
    <s v=""/>
    <b v="0"/>
    <s v="en"/>
    <m/>
    <s v=""/>
    <b v="0"/>
    <n v="10"/>
    <s v="1141687198179364864"/>
    <s v="Twitter for iPhone"/>
    <b v="0"/>
    <s v="1141687198179364864"/>
    <s v="Tweet"/>
    <n v="0"/>
    <n v="0"/>
    <m/>
    <m/>
    <m/>
    <m/>
    <m/>
    <m/>
    <m/>
    <m/>
    <n v="1"/>
    <s v="3"/>
    <s v="3"/>
    <n v="2"/>
    <n v="8.333333333333334"/>
    <n v="0"/>
    <n v="0"/>
    <n v="0"/>
    <n v="0"/>
    <n v="22"/>
    <n v="91.66666666666667"/>
    <n v="24"/>
  </r>
  <r>
    <s v="njb2904"/>
    <s v="dt_loughborough"/>
    <m/>
    <m/>
    <m/>
    <m/>
    <m/>
    <m/>
    <m/>
    <m/>
    <s v="No"/>
    <n v="46"/>
    <m/>
    <m/>
    <x v="1"/>
    <d v="2019-06-20T16:49:19.000"/>
    <s v="RT @DT_Loughborough: &quot;I spy treato's...&quot;_x000a_Sadie the terrier is looking for her pawfect home, she's a bundle of joy and full of enthusiasm. S…"/>
    <m/>
    <m/>
    <x v="1"/>
    <m/>
    <s v="http://pbs.twimg.com/profile_images/623954767761551360/C_vmGPu-_normal.jpg"/>
    <x v="36"/>
    <s v="https://twitter.com/#!/njb2904/status/1141749884724436992"/>
    <m/>
    <m/>
    <s v="1141749884724436992"/>
    <m/>
    <b v="0"/>
    <n v="0"/>
    <s v=""/>
    <b v="0"/>
    <s v="en"/>
    <m/>
    <s v=""/>
    <b v="0"/>
    <n v="10"/>
    <s v="1141687198179364864"/>
    <s v="Twitter for Android"/>
    <b v="0"/>
    <s v="1141687198179364864"/>
    <s v="Tweet"/>
    <n v="0"/>
    <n v="0"/>
    <m/>
    <m/>
    <m/>
    <m/>
    <m/>
    <m/>
    <m/>
    <m/>
    <n v="1"/>
    <s v="3"/>
    <s v="3"/>
    <n v="2"/>
    <n v="8.333333333333334"/>
    <n v="0"/>
    <n v="0"/>
    <n v="0"/>
    <n v="0"/>
    <n v="22"/>
    <n v="91.66666666666667"/>
    <n v="24"/>
  </r>
  <r>
    <s v="malchris1954"/>
    <s v="dt_loughborough"/>
    <m/>
    <m/>
    <m/>
    <m/>
    <m/>
    <m/>
    <m/>
    <m/>
    <s v="No"/>
    <n v="47"/>
    <m/>
    <m/>
    <x v="1"/>
    <d v="2019-06-20T17:26:00.000"/>
    <s v="RT @DT_Loughborough: &quot;I spy treato's...&quot;_x000a_Sadie the terrier is looking for her pawfect home, she's a bundle of joy and full of enthusiasm. S…"/>
    <m/>
    <m/>
    <x v="1"/>
    <m/>
    <s v="http://pbs.twimg.com/profile_images/1154744069702246400/TTTtuVBA_normal.jpg"/>
    <x v="37"/>
    <s v="https://twitter.com/#!/malchris1954/status/1141759114432929792"/>
    <m/>
    <m/>
    <s v="1141759114432929792"/>
    <m/>
    <b v="0"/>
    <n v="0"/>
    <s v=""/>
    <b v="0"/>
    <s v="en"/>
    <m/>
    <s v=""/>
    <b v="0"/>
    <n v="10"/>
    <s v="1141687198179364864"/>
    <s v="Twitter Web App"/>
    <b v="0"/>
    <s v="1141687198179364864"/>
    <s v="Tweet"/>
    <n v="0"/>
    <n v="0"/>
    <m/>
    <m/>
    <m/>
    <m/>
    <m/>
    <m/>
    <m/>
    <m/>
    <n v="1"/>
    <s v="3"/>
    <s v="3"/>
    <n v="2"/>
    <n v="8.333333333333334"/>
    <n v="0"/>
    <n v="0"/>
    <n v="0"/>
    <n v="0"/>
    <n v="22"/>
    <n v="91.66666666666667"/>
    <n v="24"/>
  </r>
  <r>
    <s v="clairebilling"/>
    <s v="dt_loughborough"/>
    <m/>
    <m/>
    <m/>
    <m/>
    <m/>
    <m/>
    <m/>
    <m/>
    <s v="No"/>
    <n v="48"/>
    <m/>
    <m/>
    <x v="1"/>
    <d v="2019-06-20T20:50:49.000"/>
    <s v="RT @DT_Loughborough: &quot;I spy treato's...&quot;_x000a_Sadie the terrier is looking for her pawfect home, she's a bundle of joy and full of enthusiasm. S…"/>
    <m/>
    <m/>
    <x v="1"/>
    <m/>
    <s v="http://pbs.twimg.com/profile_images/608148833/DSC00069_normal.JPG"/>
    <x v="38"/>
    <s v="https://twitter.com/#!/clairebilling/status/1141810659178496005"/>
    <m/>
    <m/>
    <s v="1141810659178496005"/>
    <m/>
    <b v="0"/>
    <n v="0"/>
    <s v=""/>
    <b v="0"/>
    <s v="en"/>
    <m/>
    <s v=""/>
    <b v="0"/>
    <n v="22"/>
    <s v="1141687198179364864"/>
    <s v="Twitter for Android"/>
    <b v="0"/>
    <s v="1141687198179364864"/>
    <s v="Tweet"/>
    <n v="0"/>
    <n v="0"/>
    <m/>
    <m/>
    <m/>
    <m/>
    <m/>
    <m/>
    <m/>
    <m/>
    <n v="1"/>
    <s v="3"/>
    <s v="3"/>
    <n v="2"/>
    <n v="8.333333333333334"/>
    <n v="0"/>
    <n v="0"/>
    <n v="0"/>
    <n v="0"/>
    <n v="22"/>
    <n v="91.66666666666667"/>
    <n v="24"/>
  </r>
  <r>
    <s v="adele_wright"/>
    <s v="dt_loughborough"/>
    <m/>
    <m/>
    <m/>
    <m/>
    <m/>
    <m/>
    <m/>
    <m/>
    <s v="No"/>
    <n v="49"/>
    <m/>
    <m/>
    <x v="1"/>
    <d v="2019-06-20T22:48:07.000"/>
    <s v="RT @DT_Loughborough: &quot;I spy treato's...&quot;_x000a_Sadie the terrier is looking for her pawfect home, she's a bundle of joy and full of enthusiasm. S…"/>
    <m/>
    <m/>
    <x v="1"/>
    <m/>
    <s v="http://pbs.twimg.com/profile_images/828517035449655296/xTRwovBi_normal.jpg"/>
    <x v="39"/>
    <s v="https://twitter.com/#!/adele_wright/status/1141840177834418176"/>
    <m/>
    <m/>
    <s v="1141840177834418176"/>
    <m/>
    <b v="0"/>
    <n v="0"/>
    <s v=""/>
    <b v="0"/>
    <s v="en"/>
    <m/>
    <s v=""/>
    <b v="0"/>
    <n v="22"/>
    <s v="1141687198179364864"/>
    <s v="Twitter for iPad"/>
    <b v="0"/>
    <s v="1141687198179364864"/>
    <s v="Tweet"/>
    <n v="0"/>
    <n v="0"/>
    <m/>
    <m/>
    <m/>
    <m/>
    <m/>
    <m/>
    <m/>
    <m/>
    <n v="1"/>
    <s v="3"/>
    <s v="3"/>
    <n v="2"/>
    <n v="8.333333333333334"/>
    <n v="0"/>
    <n v="0"/>
    <n v="0"/>
    <n v="0"/>
    <n v="22"/>
    <n v="91.66666666666667"/>
    <n v="24"/>
  </r>
  <r>
    <s v="cheryl_martin1"/>
    <s v="dt_loughborough"/>
    <m/>
    <m/>
    <m/>
    <m/>
    <m/>
    <m/>
    <m/>
    <m/>
    <s v="No"/>
    <n v="50"/>
    <m/>
    <m/>
    <x v="1"/>
    <d v="2019-06-21T01:47:36.000"/>
    <s v="RT @DT_Loughborough: &quot;I spy treato's...&quot;_x000a_Sadie the terrier is looking for her pawfect home, she's a bundle of joy and full of enthusiasm. S…"/>
    <m/>
    <m/>
    <x v="1"/>
    <m/>
    <s v="http://pbs.twimg.com/profile_images/1097050685206679553/KTn8COeR_normal.jpg"/>
    <x v="40"/>
    <s v="https://twitter.com/#!/cheryl_martin1/status/1141885347590234112"/>
    <m/>
    <m/>
    <s v="1141885347590234112"/>
    <m/>
    <b v="0"/>
    <n v="0"/>
    <s v=""/>
    <b v="0"/>
    <s v="en"/>
    <m/>
    <s v=""/>
    <b v="0"/>
    <n v="23"/>
    <s v="1141687198179364864"/>
    <s v="Twitter Web Client"/>
    <b v="0"/>
    <s v="1141687198179364864"/>
    <s v="Tweet"/>
    <n v="0"/>
    <n v="0"/>
    <m/>
    <m/>
    <m/>
    <m/>
    <m/>
    <m/>
    <m/>
    <m/>
    <n v="1"/>
    <s v="3"/>
    <s v="3"/>
    <n v="2"/>
    <n v="8.333333333333334"/>
    <n v="0"/>
    <n v="0"/>
    <n v="0"/>
    <n v="0"/>
    <n v="22"/>
    <n v="91.66666666666667"/>
    <n v="24"/>
  </r>
  <r>
    <s v="dorismalula"/>
    <s v="dt_loughborough"/>
    <m/>
    <m/>
    <m/>
    <m/>
    <m/>
    <m/>
    <m/>
    <m/>
    <s v="No"/>
    <n v="51"/>
    <m/>
    <m/>
    <x v="1"/>
    <d v="2019-06-21T02:16:34.000"/>
    <s v="RT @DT_Loughborough: &quot;I spy treato's...&quot;_x000a_Sadie the terrier is looking for her pawfect home, she's a bundle of joy and full of enthusiasm. S…"/>
    <m/>
    <m/>
    <x v="1"/>
    <m/>
    <s v="http://pbs.twimg.com/profile_images/1147408023364784129/rSihefLn_normal.jpg"/>
    <x v="41"/>
    <s v="https://twitter.com/#!/dorismalula/status/1141892635076042753"/>
    <m/>
    <m/>
    <s v="1141892635076042753"/>
    <m/>
    <b v="0"/>
    <n v="0"/>
    <s v=""/>
    <b v="0"/>
    <s v="en"/>
    <m/>
    <s v=""/>
    <b v="0"/>
    <n v="22"/>
    <s v="1141687198179364864"/>
    <s v="Twitter for Android"/>
    <b v="0"/>
    <s v="1141687198179364864"/>
    <s v="Tweet"/>
    <n v="0"/>
    <n v="0"/>
    <m/>
    <m/>
    <m/>
    <m/>
    <m/>
    <m/>
    <m/>
    <m/>
    <n v="1"/>
    <s v="3"/>
    <s v="3"/>
    <n v="2"/>
    <n v="8.333333333333334"/>
    <n v="0"/>
    <n v="0"/>
    <n v="0"/>
    <n v="0"/>
    <n v="22"/>
    <n v="91.66666666666667"/>
    <n v="24"/>
  </r>
  <r>
    <s v="universe_ulaw"/>
    <s v="yamasaki_brown"/>
    <m/>
    <m/>
    <m/>
    <m/>
    <m/>
    <m/>
    <m/>
    <m/>
    <s v="No"/>
    <n v="52"/>
    <m/>
    <m/>
    <x v="1"/>
    <d v="2019-06-21T03:12:48.000"/>
    <s v="RT @yamasaki_brown: KLAXION LIVE_x000a_2本目小倉場所。九州へようこそ。_x000a__x000a_2019/7/6(土)_x000a_『FRONT OF UNION 北九州 NIGHT』_x000a_@小倉 FUSE_x000a_【開場/開演】16時/16時30分_x000a_【チケット】2,500円(+1D)/3,00…"/>
    <m/>
    <m/>
    <x v="1"/>
    <m/>
    <s v="http://pbs.twimg.com/profile_images/940129610431209472/7O0RZJan_normal.jpg"/>
    <x v="42"/>
    <s v="https://twitter.com/#!/universe_ulaw/status/1141906787580334080"/>
    <m/>
    <m/>
    <s v="1141906787580334080"/>
    <m/>
    <b v="0"/>
    <n v="0"/>
    <s v=""/>
    <b v="0"/>
    <s v="ja"/>
    <m/>
    <s v=""/>
    <b v="0"/>
    <n v="13"/>
    <s v="1141260036141830145"/>
    <s v="Twitter for iPhone"/>
    <b v="0"/>
    <s v="1141260036141830145"/>
    <s v="Tweet"/>
    <n v="0"/>
    <n v="0"/>
    <m/>
    <m/>
    <m/>
    <m/>
    <m/>
    <m/>
    <m/>
    <m/>
    <n v="1"/>
    <s v="2"/>
    <s v="2"/>
    <n v="0"/>
    <n v="0"/>
    <n v="0"/>
    <n v="0"/>
    <n v="0"/>
    <n v="0"/>
    <n v="27"/>
    <n v="100"/>
    <n v="27"/>
  </r>
  <r>
    <s v="samylovesbags"/>
    <s v="dt_loughborough"/>
    <m/>
    <m/>
    <m/>
    <m/>
    <m/>
    <m/>
    <m/>
    <m/>
    <s v="No"/>
    <n v="53"/>
    <m/>
    <m/>
    <x v="1"/>
    <d v="2019-06-21T06:05:08.000"/>
    <s v="RT @DT_Loughborough: &quot;I spy treato's...&quot;_x000a_Sadie the terrier is looking for her pawfect home, she's a bundle of joy and full of enthusiasm. S…"/>
    <m/>
    <m/>
    <x v="1"/>
    <m/>
    <s v="http://pbs.twimg.com/profile_images/653540925331910656/oxeYCS6s_normal.jpg"/>
    <x v="43"/>
    <s v="https://twitter.com/#!/samylovesbags/status/1141950155392004096"/>
    <m/>
    <m/>
    <s v="1141950155392004096"/>
    <m/>
    <b v="0"/>
    <n v="0"/>
    <s v=""/>
    <b v="0"/>
    <s v="en"/>
    <m/>
    <s v=""/>
    <b v="0"/>
    <n v="22"/>
    <s v="1141687198179364864"/>
    <s v="Twitter Web App"/>
    <b v="0"/>
    <s v="1141687198179364864"/>
    <s v="Tweet"/>
    <n v="0"/>
    <n v="0"/>
    <m/>
    <m/>
    <m/>
    <m/>
    <m/>
    <m/>
    <m/>
    <m/>
    <n v="1"/>
    <s v="3"/>
    <s v="3"/>
    <n v="2"/>
    <n v="8.333333333333334"/>
    <n v="0"/>
    <n v="0"/>
    <n v="0"/>
    <n v="0"/>
    <n v="22"/>
    <n v="91.66666666666667"/>
    <n v="24"/>
  </r>
  <r>
    <s v="rubyboots1"/>
    <s v="dt_loughborough"/>
    <m/>
    <m/>
    <m/>
    <m/>
    <m/>
    <m/>
    <m/>
    <m/>
    <s v="No"/>
    <n v="54"/>
    <m/>
    <m/>
    <x v="1"/>
    <d v="2019-06-21T09:01:42.000"/>
    <s v="RT @DT_Loughborough: &quot;I spy treato's...&quot;_x000a_Sadie the terrier is looking for her pawfect home, she's a bundle of joy and full of enthusiasm. S…"/>
    <m/>
    <m/>
    <x v="1"/>
    <m/>
    <s v="http://pbs.twimg.com/profile_images/895677352830783493/PZMgBjO5_normal.jpg"/>
    <x v="44"/>
    <s v="https://twitter.com/#!/rubyboots1/status/1141994590192504833"/>
    <m/>
    <m/>
    <s v="1141994590192504833"/>
    <m/>
    <b v="0"/>
    <n v="0"/>
    <s v=""/>
    <b v="0"/>
    <s v="en"/>
    <m/>
    <s v=""/>
    <b v="0"/>
    <n v="22"/>
    <s v="1141687198179364864"/>
    <s v="Twitter for Android"/>
    <b v="0"/>
    <s v="1141687198179364864"/>
    <s v="Tweet"/>
    <n v="0"/>
    <n v="0"/>
    <m/>
    <m/>
    <m/>
    <m/>
    <m/>
    <m/>
    <m/>
    <m/>
    <n v="1"/>
    <s v="3"/>
    <s v="3"/>
    <n v="2"/>
    <n v="8.333333333333334"/>
    <n v="0"/>
    <n v="0"/>
    <n v="0"/>
    <n v="0"/>
    <n v="22"/>
    <n v="91.66666666666667"/>
    <n v="24"/>
  </r>
  <r>
    <s v="mynardann"/>
    <s v="dt_loughborough"/>
    <m/>
    <m/>
    <m/>
    <m/>
    <m/>
    <m/>
    <m/>
    <m/>
    <s v="No"/>
    <n v="55"/>
    <m/>
    <m/>
    <x v="1"/>
    <d v="2019-06-21T12:40:58.000"/>
    <s v="RT @DT_Loughborough: &quot;I spy treato's...&quot;_x000a_Sadie the terrier is looking for her pawfect home, she's a bundle of joy and full of enthusiasm. S…"/>
    <m/>
    <m/>
    <x v="1"/>
    <m/>
    <s v="http://pbs.twimg.com/profile_images/1107028257898201089/VADMO_EQ_normal.jpg"/>
    <x v="45"/>
    <s v="https://twitter.com/#!/mynardann/status/1142049769919045632"/>
    <m/>
    <m/>
    <s v="1142049769919045632"/>
    <m/>
    <b v="0"/>
    <n v="0"/>
    <s v=""/>
    <b v="0"/>
    <s v="en"/>
    <m/>
    <s v=""/>
    <b v="0"/>
    <n v="22"/>
    <s v="1141687198179364864"/>
    <s v="Twitter for iPad"/>
    <b v="0"/>
    <s v="1141687198179364864"/>
    <s v="Tweet"/>
    <n v="0"/>
    <n v="0"/>
    <m/>
    <m/>
    <m/>
    <m/>
    <m/>
    <m/>
    <m/>
    <m/>
    <n v="1"/>
    <s v="3"/>
    <s v="3"/>
    <n v="2"/>
    <n v="8.333333333333334"/>
    <n v="0"/>
    <n v="0"/>
    <n v="0"/>
    <n v="0"/>
    <n v="22"/>
    <n v="91.66666666666667"/>
    <n v="24"/>
  </r>
  <r>
    <s v="west1809"/>
    <s v="dt_loughborough"/>
    <m/>
    <m/>
    <m/>
    <m/>
    <m/>
    <m/>
    <m/>
    <m/>
    <s v="No"/>
    <n v="56"/>
    <m/>
    <m/>
    <x v="1"/>
    <d v="2019-06-21T16:08:43.000"/>
    <s v="RT @DT_Loughborough: &quot;I spy treato's...&quot;_x000a_Sadie the terrier is looking for her pawfect home, she's a bundle of joy and full of enthusiasm. S…"/>
    <m/>
    <m/>
    <x v="1"/>
    <m/>
    <s v="http://pbs.twimg.com/profile_images/1135582587873873920/3aN_cQaS_normal.jpg"/>
    <x v="46"/>
    <s v="https://twitter.com/#!/west1809/status/1142102052505640960"/>
    <m/>
    <m/>
    <s v="1142102052505640960"/>
    <m/>
    <b v="0"/>
    <n v="0"/>
    <s v=""/>
    <b v="0"/>
    <s v="en"/>
    <m/>
    <s v=""/>
    <b v="0"/>
    <n v="22"/>
    <s v="1141687198179364864"/>
    <s v="Twitter for Android"/>
    <b v="0"/>
    <s v="1141687198179364864"/>
    <s v="Tweet"/>
    <n v="0"/>
    <n v="0"/>
    <m/>
    <m/>
    <m/>
    <m/>
    <m/>
    <m/>
    <m/>
    <m/>
    <n v="1"/>
    <s v="3"/>
    <s v="3"/>
    <n v="2"/>
    <n v="8.333333333333334"/>
    <n v="0"/>
    <n v="0"/>
    <n v="0"/>
    <n v="0"/>
    <n v="22"/>
    <n v="91.66666666666667"/>
    <n v="24"/>
  </r>
  <r>
    <s v="christhomas290"/>
    <s v="dt_loughborough"/>
    <m/>
    <m/>
    <m/>
    <m/>
    <m/>
    <m/>
    <m/>
    <m/>
    <s v="No"/>
    <n v="57"/>
    <m/>
    <m/>
    <x v="1"/>
    <d v="2019-06-21T16:10:33.000"/>
    <s v="RT @DT_Loughborough: &quot;I spy treato's...&quot;_x000a_Sadie the terrier is looking for her pawfect home, she's a bundle of joy and full of enthusiasm. S…"/>
    <m/>
    <m/>
    <x v="1"/>
    <m/>
    <s v="http://pbs.twimg.com/profile_images/2507899341/sijvly2utq7fd5urmwwz_normal.jpeg"/>
    <x v="47"/>
    <s v="https://twitter.com/#!/christhomas290/status/1142102517024788480"/>
    <m/>
    <m/>
    <s v="1142102517024788480"/>
    <m/>
    <b v="0"/>
    <n v="0"/>
    <s v=""/>
    <b v="0"/>
    <s v="en"/>
    <m/>
    <s v=""/>
    <b v="0"/>
    <n v="22"/>
    <s v="1141687198179364864"/>
    <s v="Twitter Web Client"/>
    <b v="0"/>
    <s v="1141687198179364864"/>
    <s v="Tweet"/>
    <n v="0"/>
    <n v="0"/>
    <m/>
    <m/>
    <m/>
    <m/>
    <m/>
    <m/>
    <m/>
    <m/>
    <n v="1"/>
    <s v="3"/>
    <s v="3"/>
    <n v="2"/>
    <n v="8.333333333333334"/>
    <n v="0"/>
    <n v="0"/>
    <n v="0"/>
    <n v="0"/>
    <n v="22"/>
    <n v="91.66666666666667"/>
    <n v="24"/>
  </r>
  <r>
    <s v="babshabbi"/>
    <s v="dt_loughborough"/>
    <m/>
    <m/>
    <m/>
    <m/>
    <m/>
    <m/>
    <m/>
    <m/>
    <s v="No"/>
    <n v="58"/>
    <m/>
    <m/>
    <x v="1"/>
    <d v="2019-06-21T17:33:07.000"/>
    <s v="RT @DT_Loughborough: &quot;I spy treato's...&quot;_x000a_Sadie the terrier is looking for her pawfect home, she's a bundle of joy and full of enthusiasm. S…"/>
    <m/>
    <m/>
    <x v="1"/>
    <m/>
    <s v="http://pbs.twimg.com/profile_images/1015149106174578688/A7-VI-no_normal.jpg"/>
    <x v="48"/>
    <s v="https://twitter.com/#!/babshabbi/status/1142123291827671040"/>
    <m/>
    <m/>
    <s v="1142123291827671040"/>
    <m/>
    <b v="0"/>
    <n v="0"/>
    <s v=""/>
    <b v="0"/>
    <s v="en"/>
    <m/>
    <s v=""/>
    <b v="0"/>
    <n v="22"/>
    <s v="1141687198179364864"/>
    <s v="Twitter for iPhone"/>
    <b v="0"/>
    <s v="1141687198179364864"/>
    <s v="Tweet"/>
    <n v="0"/>
    <n v="0"/>
    <m/>
    <m/>
    <m/>
    <m/>
    <m/>
    <m/>
    <m/>
    <m/>
    <n v="1"/>
    <s v="3"/>
    <s v="3"/>
    <n v="2"/>
    <n v="8.333333333333334"/>
    <n v="0"/>
    <n v="0"/>
    <n v="0"/>
    <n v="0"/>
    <n v="22"/>
    <n v="91.66666666666667"/>
    <n v="24"/>
  </r>
  <r>
    <s v="lvhjs"/>
    <s v="myvantaehyung"/>
    <m/>
    <m/>
    <m/>
    <m/>
    <m/>
    <m/>
    <m/>
    <m/>
    <s v="No"/>
    <n v="59"/>
    <m/>
    <m/>
    <x v="1"/>
    <d v="2019-06-22T00:33:06.000"/>
    <s v="RT @myvantaehyung: 1 like = 1 pet_x000a_1 reply = 1 belly rub _x000a_1 retweet = 1 treato https://t.co/naRNmSouOp"/>
    <m/>
    <m/>
    <x v="1"/>
    <s v="https://pbs.twimg.com/ext_tw_video_thumb/1142197011464294400/pu/img/CyTVV-lZPEbkjoZC.jpg"/>
    <s v="https://pbs.twimg.com/ext_tw_video_thumb/1142197011464294400/pu/img/CyTVV-lZPEbkjoZC.jpg"/>
    <x v="49"/>
    <s v="https://twitter.com/#!/lvhjs/status/1142228985335517184"/>
    <m/>
    <m/>
    <s v="1142228985335517184"/>
    <m/>
    <b v="0"/>
    <n v="0"/>
    <s v=""/>
    <b v="0"/>
    <s v="en"/>
    <m/>
    <s v=""/>
    <b v="0"/>
    <n v="3"/>
    <s v="1142197079869145088"/>
    <s v="Twitter for iPhone"/>
    <b v="0"/>
    <s v="1142197079869145088"/>
    <s v="Tweet"/>
    <n v="0"/>
    <n v="0"/>
    <m/>
    <m/>
    <m/>
    <m/>
    <m/>
    <m/>
    <m/>
    <m/>
    <n v="1"/>
    <s v="13"/>
    <s v="13"/>
    <n v="1"/>
    <n v="6.666666666666667"/>
    <n v="0"/>
    <n v="0"/>
    <n v="0"/>
    <n v="0"/>
    <n v="14"/>
    <n v="93.33333333333333"/>
    <n v="15"/>
  </r>
  <r>
    <s v="myvantaehyung"/>
    <s v="myvantaehyung"/>
    <m/>
    <m/>
    <m/>
    <m/>
    <m/>
    <m/>
    <m/>
    <m/>
    <s v="No"/>
    <n v="60"/>
    <m/>
    <m/>
    <x v="0"/>
    <d v="2019-06-21T22:26:19.000"/>
    <s v="1 like = 1 pet_x000a_1 reply = 1 belly rub _x000a_1 retweet = 1 treato https://t.co/naRNmSouOp"/>
    <m/>
    <m/>
    <x v="1"/>
    <s v="https://pbs.twimg.com/ext_tw_video_thumb/1142197011464294400/pu/img/CyTVV-lZPEbkjoZC.jpg"/>
    <s v="https://pbs.twimg.com/ext_tw_video_thumb/1142197011464294400/pu/img/CyTVV-lZPEbkjoZC.jpg"/>
    <x v="50"/>
    <s v="https://twitter.com/#!/myvantaehyung/status/1142197079869145088"/>
    <m/>
    <m/>
    <s v="1142197079869145088"/>
    <m/>
    <b v="0"/>
    <n v="11"/>
    <s v=""/>
    <b v="0"/>
    <s v="en"/>
    <m/>
    <s v=""/>
    <b v="0"/>
    <n v="3"/>
    <s v=""/>
    <s v="Twitter for iPhone"/>
    <b v="0"/>
    <s v="1142197079869145088"/>
    <s v="Tweet"/>
    <n v="0"/>
    <n v="0"/>
    <m/>
    <m/>
    <m/>
    <m/>
    <m/>
    <m/>
    <m/>
    <m/>
    <n v="1"/>
    <s v="13"/>
    <s v="13"/>
    <n v="1"/>
    <n v="7.6923076923076925"/>
    <n v="0"/>
    <n v="0"/>
    <n v="0"/>
    <n v="0"/>
    <n v="12"/>
    <n v="92.3076923076923"/>
    <n v="13"/>
  </r>
  <r>
    <s v="trxviachan"/>
    <s v="myvantaehyung"/>
    <m/>
    <m/>
    <m/>
    <m/>
    <m/>
    <m/>
    <m/>
    <m/>
    <s v="No"/>
    <n v="61"/>
    <m/>
    <m/>
    <x v="1"/>
    <d v="2019-06-22T01:07:43.000"/>
    <s v="RT @myvantaehyung: 1 like = 1 pet_x000a_1 reply = 1 belly rub _x000a_1 retweet = 1 treato https://t.co/naRNmSouOp"/>
    <m/>
    <m/>
    <x v="1"/>
    <s v="https://pbs.twimg.com/ext_tw_video_thumb/1142197011464294400/pu/img/CyTVV-lZPEbkjoZC.jpg"/>
    <s v="https://pbs.twimg.com/ext_tw_video_thumb/1142197011464294400/pu/img/CyTVV-lZPEbkjoZC.jpg"/>
    <x v="51"/>
    <s v="https://twitter.com/#!/trxviachan/status/1142237698951770112"/>
    <m/>
    <m/>
    <s v="1142237698951770112"/>
    <m/>
    <b v="0"/>
    <n v="0"/>
    <s v=""/>
    <b v="0"/>
    <s v="en"/>
    <m/>
    <s v=""/>
    <b v="0"/>
    <n v="3"/>
    <s v="1142197079869145088"/>
    <s v="Twitter for iPhone"/>
    <b v="0"/>
    <s v="1142197079869145088"/>
    <s v="Tweet"/>
    <n v="0"/>
    <n v="0"/>
    <m/>
    <m/>
    <m/>
    <m/>
    <m/>
    <m/>
    <m/>
    <m/>
    <n v="1"/>
    <s v="13"/>
    <s v="13"/>
    <n v="1"/>
    <n v="6.666666666666667"/>
    <n v="0"/>
    <n v="0"/>
    <n v="0"/>
    <n v="0"/>
    <n v="14"/>
    <n v="93.33333333333333"/>
    <n v="15"/>
  </r>
  <r>
    <s v="dt_loughborough"/>
    <s v="dt_loughborough"/>
    <m/>
    <m/>
    <m/>
    <m/>
    <m/>
    <m/>
    <m/>
    <m/>
    <s v="No"/>
    <n v="62"/>
    <m/>
    <m/>
    <x v="0"/>
    <d v="2019-06-20T12:40:14.000"/>
    <s v="&quot;I spy treato's...&quot;_x000a_Sadie the terrier is looking for her pawfect home, she's a bundle of joy and full of enthusiasm. She'd like an adult only home with no other pets! 🐾💛 #dogstrust #adifl #adoptdontshop #terrier https://t.co/qZrFp7FmBm"/>
    <m/>
    <m/>
    <x v="6"/>
    <s v="https://pbs.twimg.com/media/D9gWD-hXoAY0vkD.jpg"/>
    <s v="https://pbs.twimg.com/media/D9gWD-hXoAY0vkD.jpg"/>
    <x v="52"/>
    <s v="https://twitter.com/#!/dt_loughborough/status/1141687198179364864"/>
    <m/>
    <m/>
    <s v="1141687198179364864"/>
    <m/>
    <b v="0"/>
    <n v="20"/>
    <s v=""/>
    <b v="0"/>
    <s v="en"/>
    <m/>
    <s v=""/>
    <b v="0"/>
    <n v="10"/>
    <s v=""/>
    <s v="Twitter Web Client"/>
    <b v="0"/>
    <s v="1141687198179364864"/>
    <s v="Tweet"/>
    <n v="0"/>
    <n v="0"/>
    <m/>
    <m/>
    <m/>
    <m/>
    <m/>
    <m/>
    <m/>
    <m/>
    <n v="1"/>
    <s v="3"/>
    <s v="3"/>
    <n v="3"/>
    <n v="8.571428571428571"/>
    <n v="0"/>
    <n v="0"/>
    <n v="0"/>
    <n v="0"/>
    <n v="32"/>
    <n v="91.42857142857143"/>
    <n v="35"/>
  </r>
  <r>
    <s v="kingstonlurcher"/>
    <s v="dt_loughborough"/>
    <m/>
    <m/>
    <m/>
    <m/>
    <m/>
    <m/>
    <m/>
    <m/>
    <s v="No"/>
    <n v="63"/>
    <m/>
    <m/>
    <x v="1"/>
    <d v="2019-06-23T09:42:51.000"/>
    <s v="RT @DT_Loughborough: &quot;I spy treato's...&quot;_x000a_Sadie the terrier is looking for her pawfect home, she's a bundle of joy and full of enthusiasm. S…"/>
    <m/>
    <m/>
    <x v="1"/>
    <m/>
    <s v="http://pbs.twimg.com/profile_images/921364468906512384/PzcWGh9t_normal.jpg"/>
    <x v="53"/>
    <s v="https://twitter.com/#!/kingstonlurcher/status/1142729721802907648"/>
    <m/>
    <m/>
    <s v="1142729721802907648"/>
    <m/>
    <b v="0"/>
    <n v="0"/>
    <s v=""/>
    <b v="0"/>
    <s v="en"/>
    <m/>
    <s v=""/>
    <b v="0"/>
    <n v="23"/>
    <s v="1141687198179364864"/>
    <s v="Twitter for iPhone"/>
    <b v="0"/>
    <s v="1141687198179364864"/>
    <s v="Tweet"/>
    <n v="0"/>
    <n v="0"/>
    <m/>
    <m/>
    <m/>
    <m/>
    <m/>
    <m/>
    <m/>
    <m/>
    <n v="1"/>
    <s v="3"/>
    <s v="3"/>
    <n v="2"/>
    <n v="8.333333333333334"/>
    <n v="0"/>
    <n v="0"/>
    <n v="0"/>
    <n v="0"/>
    <n v="22"/>
    <n v="91.66666666666667"/>
    <n v="24"/>
  </r>
  <r>
    <s v="xeitoirauxa"/>
    <s v="marta_catalonia"/>
    <m/>
    <m/>
    <m/>
    <m/>
    <m/>
    <m/>
    <m/>
    <m/>
    <s v="No"/>
    <n v="64"/>
    <m/>
    <m/>
    <x v="2"/>
    <d v="2019-06-24T13:07:53.000"/>
    <s v="@Marta_catalonia Com “treato”"/>
    <m/>
    <m/>
    <x v="1"/>
    <m/>
    <s v="http://pbs.twimg.com/profile_images/932163703281274880/nIZ9kLCW_normal.jpg"/>
    <x v="54"/>
    <s v="https://twitter.com/#!/xeitoirauxa/status/1143143709313294337"/>
    <m/>
    <m/>
    <s v="1143143709313294337"/>
    <s v="1142820276788441091"/>
    <b v="0"/>
    <n v="0"/>
    <s v="816271549"/>
    <b v="0"/>
    <s v="pt"/>
    <m/>
    <s v=""/>
    <b v="0"/>
    <n v="0"/>
    <s v=""/>
    <s v="Twitter for iPhone"/>
    <b v="0"/>
    <s v="1142820276788441091"/>
    <s v="Tweet"/>
    <n v="0"/>
    <n v="0"/>
    <m/>
    <m/>
    <m/>
    <m/>
    <m/>
    <m/>
    <m/>
    <m/>
    <n v="1"/>
    <s v="21"/>
    <s v="21"/>
    <n v="0"/>
    <n v="0"/>
    <n v="0"/>
    <n v="0"/>
    <n v="0"/>
    <n v="0"/>
    <n v="3"/>
    <n v="100"/>
    <n v="3"/>
  </r>
  <r>
    <s v="lvl25magikarp"/>
    <s v="watchmixer"/>
    <m/>
    <m/>
    <m/>
    <m/>
    <m/>
    <m/>
    <m/>
    <m/>
    <s v="No"/>
    <n v="65"/>
    <m/>
    <m/>
    <x v="1"/>
    <d v="2019-06-24T18:05:30.000"/>
    <s v="There's a storm going and the dogs are nervous so I'm stuck at home. Every follow today gives a nervous doggo a treato!  https://t.co/JhrgS36s27 via @WatchMixer"/>
    <s v="https://mixer.com/LVL25Magikarp"/>
    <s v="mixer.com"/>
    <x v="1"/>
    <m/>
    <s v="http://pbs.twimg.com/profile_images/1078360123763056646/fMkR34_m_normal.jpg"/>
    <x v="55"/>
    <s v="https://twitter.com/#!/lvl25magikarp/status/1143218606819463169"/>
    <m/>
    <m/>
    <s v="1143218606819463169"/>
    <m/>
    <b v="0"/>
    <n v="0"/>
    <s v=""/>
    <b v="0"/>
    <s v="en"/>
    <m/>
    <s v=""/>
    <b v="0"/>
    <n v="0"/>
    <s v=""/>
    <s v="Twitter Web Client"/>
    <b v="0"/>
    <s v="1143218606819463169"/>
    <s v="Tweet"/>
    <n v="0"/>
    <n v="0"/>
    <m/>
    <m/>
    <m/>
    <m/>
    <m/>
    <m/>
    <m/>
    <m/>
    <n v="1"/>
    <s v="20"/>
    <s v="20"/>
    <n v="0"/>
    <n v="0"/>
    <n v="3"/>
    <n v="12"/>
    <n v="0"/>
    <n v="0"/>
    <n v="22"/>
    <n v="88"/>
    <n v="25"/>
  </r>
  <r>
    <s v="propagandapand8"/>
    <s v="gordonfetcher"/>
    <m/>
    <m/>
    <m/>
    <m/>
    <m/>
    <m/>
    <m/>
    <m/>
    <s v="No"/>
    <n v="66"/>
    <m/>
    <m/>
    <x v="1"/>
    <d v="2019-06-25T17:50:00.000"/>
    <s v="RT @GordonFetcher: Is that treato for me? #corgi #puppy #whitecorgi https://t.co/1FJxGZMQha"/>
    <m/>
    <m/>
    <x v="2"/>
    <s v="https://pbs.twimg.com/media/D80zx5SWwAAkBzg.jpg"/>
    <s v="https://pbs.twimg.com/media/D80zx5SWwAAkBzg.jpg"/>
    <x v="56"/>
    <s v="https://twitter.com/#!/propagandapand8/status/1143577093139124224"/>
    <m/>
    <m/>
    <s v="1143577093139124224"/>
    <m/>
    <b v="0"/>
    <n v="0"/>
    <s v=""/>
    <b v="0"/>
    <s v="en"/>
    <m/>
    <s v=""/>
    <b v="0"/>
    <n v="4"/>
    <s v="1138623214521868289"/>
    <s v="Twitter for Android"/>
    <b v="0"/>
    <s v="1138623214521868289"/>
    <s v="Tweet"/>
    <n v="0"/>
    <n v="0"/>
    <m/>
    <m/>
    <m/>
    <m/>
    <m/>
    <m/>
    <m/>
    <m/>
    <n v="1"/>
    <s v="8"/>
    <s v="8"/>
    <n v="0"/>
    <n v="0"/>
    <n v="0"/>
    <n v="0"/>
    <n v="0"/>
    <n v="0"/>
    <n v="10"/>
    <n v="100"/>
    <n v="10"/>
  </r>
  <r>
    <s v="gordonfetcher"/>
    <s v="gordonfetcher"/>
    <m/>
    <m/>
    <m/>
    <m/>
    <m/>
    <m/>
    <m/>
    <m/>
    <s v="No"/>
    <n v="67"/>
    <m/>
    <m/>
    <x v="0"/>
    <d v="2019-06-12T01:45:03.000"/>
    <s v="Is that treato for me? #corgi #puppy #whitecorgi https://t.co/1FJxGZMQha"/>
    <m/>
    <m/>
    <x v="2"/>
    <s v="https://pbs.twimg.com/media/D80zx5SWwAAkBzg.jpg"/>
    <s v="https://pbs.twimg.com/media/D80zx5SWwAAkBzg.jpg"/>
    <x v="57"/>
    <s v="https://twitter.com/#!/gordonfetcher/status/1138623214521868289"/>
    <m/>
    <m/>
    <s v="1138623214521868289"/>
    <m/>
    <b v="0"/>
    <n v="4"/>
    <s v=""/>
    <b v="0"/>
    <s v="en"/>
    <m/>
    <s v=""/>
    <b v="0"/>
    <n v="1"/>
    <s v=""/>
    <s v="Hootsuite Inc."/>
    <b v="0"/>
    <s v="1138623214521868289"/>
    <s v="Tweet"/>
    <n v="0"/>
    <n v="0"/>
    <m/>
    <m/>
    <m/>
    <m/>
    <m/>
    <m/>
    <m/>
    <m/>
    <n v="1"/>
    <s v="8"/>
    <s v="8"/>
    <n v="0"/>
    <n v="0"/>
    <n v="0"/>
    <n v="0"/>
    <n v="0"/>
    <n v="0"/>
    <n v="8"/>
    <n v="100"/>
    <n v="8"/>
  </r>
  <r>
    <s v="dogwater9"/>
    <s v="gordonfetcher"/>
    <m/>
    <m/>
    <m/>
    <m/>
    <m/>
    <m/>
    <m/>
    <m/>
    <s v="No"/>
    <n v="68"/>
    <m/>
    <m/>
    <x v="1"/>
    <d v="2019-06-26T22:41:47.000"/>
    <s v="RT @GordonFetcher: Is that treato for me? #corgi #puppy #whitecorgi https://t.co/1FJxGZMQha"/>
    <m/>
    <m/>
    <x v="2"/>
    <s v="https://pbs.twimg.com/media/D80zx5SWwAAkBzg.jpg"/>
    <s v="https://pbs.twimg.com/media/D80zx5SWwAAkBzg.jpg"/>
    <x v="58"/>
    <s v="https://twitter.com/#!/dogwater9/status/1144012911628546048"/>
    <m/>
    <m/>
    <s v="1144012911628546048"/>
    <m/>
    <b v="0"/>
    <n v="0"/>
    <s v=""/>
    <b v="0"/>
    <s v="en"/>
    <m/>
    <s v=""/>
    <b v="0"/>
    <n v="5"/>
    <s v="1138623214521868289"/>
    <s v="Twitter for Android"/>
    <b v="0"/>
    <s v="1138623214521868289"/>
    <s v="Tweet"/>
    <n v="0"/>
    <n v="0"/>
    <m/>
    <m/>
    <m/>
    <m/>
    <m/>
    <m/>
    <m/>
    <m/>
    <n v="1"/>
    <s v="8"/>
    <s v="8"/>
    <n v="0"/>
    <n v="0"/>
    <n v="0"/>
    <n v="0"/>
    <n v="0"/>
    <n v="0"/>
    <n v="10"/>
    <n v="100"/>
    <n v="10"/>
  </r>
  <r>
    <s v="amrith"/>
    <s v="tyberiussays"/>
    <m/>
    <m/>
    <m/>
    <m/>
    <m/>
    <m/>
    <m/>
    <m/>
    <s v="No"/>
    <n v="69"/>
    <m/>
    <m/>
    <x v="2"/>
    <d v="2019-06-27T03:30:32.000"/>
    <s v="@TyberiusSays Treato 4 u https://t.co/SAs5UATXDf"/>
    <m/>
    <m/>
    <x v="1"/>
    <s v="https://pbs.twimg.com/tweet_video_thumb/D-Cbw2aUEAAkCKW.jpg"/>
    <s v="https://pbs.twimg.com/tweet_video_thumb/D-Cbw2aUEAAkCKW.jpg"/>
    <x v="59"/>
    <s v="https://twitter.com/#!/amrith/status/1144085579270721538"/>
    <m/>
    <m/>
    <s v="1144085579270721538"/>
    <s v="1144085344117116930"/>
    <b v="0"/>
    <n v="1"/>
    <s v="223047447"/>
    <b v="0"/>
    <s v="en"/>
    <m/>
    <s v=""/>
    <b v="0"/>
    <n v="0"/>
    <s v=""/>
    <s v="Twitter for iPhone"/>
    <b v="0"/>
    <s v="1144085344117116930"/>
    <s v="Tweet"/>
    <n v="0"/>
    <n v="0"/>
    <m/>
    <m/>
    <m/>
    <m/>
    <m/>
    <m/>
    <m/>
    <m/>
    <n v="1"/>
    <s v="19"/>
    <s v="19"/>
    <n v="0"/>
    <n v="0"/>
    <n v="0"/>
    <n v="0"/>
    <n v="0"/>
    <n v="0"/>
    <n v="4"/>
    <n v="100"/>
    <n v="4"/>
  </r>
  <r>
    <s v="thornhalo"/>
    <s v="thornhalo"/>
    <m/>
    <m/>
    <m/>
    <m/>
    <m/>
    <m/>
    <m/>
    <m/>
    <s v="No"/>
    <n v="70"/>
    <m/>
    <m/>
    <x v="0"/>
    <d v="2019-06-27T16:58:44.000"/>
    <s v="give treato please! https://t.co/YlGvJP7Nyg"/>
    <m/>
    <m/>
    <x v="1"/>
    <s v="https://pbs.twimg.com/media/D-FUvqNXYAoJJQw.jpg"/>
    <s v="https://pbs.twimg.com/media/D-FUvqNXYAoJJQw.jpg"/>
    <x v="60"/>
    <s v="https://twitter.com/#!/thornhalo/status/1144288967258509313"/>
    <m/>
    <m/>
    <s v="1144288967258509313"/>
    <m/>
    <b v="0"/>
    <n v="0"/>
    <s v=""/>
    <b v="0"/>
    <s v="en"/>
    <m/>
    <s v=""/>
    <b v="0"/>
    <n v="0"/>
    <s v=""/>
    <s v="Twitter for Android"/>
    <b v="0"/>
    <s v="1144288967258509313"/>
    <s v="Tweet"/>
    <n v="0"/>
    <n v="0"/>
    <m/>
    <m/>
    <m/>
    <m/>
    <m/>
    <m/>
    <m/>
    <m/>
    <n v="1"/>
    <s v="1"/>
    <s v="1"/>
    <n v="0"/>
    <n v="0"/>
    <n v="0"/>
    <n v="0"/>
    <n v="0"/>
    <n v="0"/>
    <n v="3"/>
    <n v="100"/>
    <n v="3"/>
  </r>
  <r>
    <s v="murrekifoxfloof"/>
    <s v="murrekifoxfloof"/>
    <m/>
    <m/>
    <m/>
    <m/>
    <m/>
    <m/>
    <m/>
    <m/>
    <s v="No"/>
    <n v="71"/>
    <m/>
    <m/>
    <x v="0"/>
    <d v="2019-06-27T20:14:56.000"/>
    <s v="Amazon Fresh Grocery List:_x000a__x000a_Milk_x000a_Eggs_x000a_Puppy Food_x000a_Treato's_x000a_Chickums_x000a_Corsair Gaming Mouse Pad_x000a__x000a_Yeah~~ 😎 https://t.co/bUsBDsMZra"/>
    <m/>
    <m/>
    <x v="1"/>
    <s v="https://pbs.twimg.com/media/D-GBdpCX4AI1bC4.png"/>
    <s v="https://pbs.twimg.com/media/D-GBdpCX4AI1bC4.png"/>
    <x v="61"/>
    <s v="https://twitter.com/#!/murrekifoxfloof/status/1144338344144453632"/>
    <m/>
    <m/>
    <s v="1144338344144453632"/>
    <m/>
    <b v="0"/>
    <n v="13"/>
    <s v=""/>
    <b v="0"/>
    <s v="en"/>
    <m/>
    <s v=""/>
    <b v="0"/>
    <n v="2"/>
    <s v=""/>
    <s v="Twitter Web Client"/>
    <b v="0"/>
    <s v="1144338344144453632"/>
    <s v="Tweet"/>
    <n v="0"/>
    <n v="0"/>
    <m/>
    <m/>
    <m/>
    <m/>
    <m/>
    <m/>
    <m/>
    <m/>
    <n v="1"/>
    <s v="18"/>
    <s v="18"/>
    <n v="1"/>
    <n v="6.666666666666667"/>
    <n v="0"/>
    <n v="0"/>
    <n v="0"/>
    <n v="0"/>
    <n v="14"/>
    <n v="93.33333333333333"/>
    <n v="15"/>
  </r>
  <r>
    <s v="makaticub"/>
    <s v="murrekifoxfloof"/>
    <m/>
    <m/>
    <m/>
    <m/>
    <m/>
    <m/>
    <m/>
    <m/>
    <s v="No"/>
    <n v="72"/>
    <m/>
    <m/>
    <x v="1"/>
    <d v="2019-06-27T20:22:20.000"/>
    <s v="RT @MurrekiFoxfloof: Amazon Fresh Grocery List:_x000a__x000a_Milk_x000a_Eggs_x000a_Puppy Food_x000a_Treato's_x000a_Chickums_x000a_Corsair Gaming Mouse Pad_x000a__x000a_Yeah~~ 😎 https://t.co/bUs…"/>
    <m/>
    <m/>
    <x v="1"/>
    <m/>
    <s v="http://pbs.twimg.com/profile_images/1139931124740820992/SZVIPGMx_normal.jpg"/>
    <x v="62"/>
    <s v="https://twitter.com/#!/makaticub/status/1144340206314803201"/>
    <m/>
    <m/>
    <s v="1144340206314803201"/>
    <m/>
    <b v="0"/>
    <n v="0"/>
    <s v=""/>
    <b v="0"/>
    <s v="en"/>
    <m/>
    <s v=""/>
    <b v="0"/>
    <n v="2"/>
    <s v="1144338344144453632"/>
    <s v="Tweetbot for iΟS"/>
    <b v="0"/>
    <s v="1144338344144453632"/>
    <s v="Tweet"/>
    <n v="0"/>
    <n v="0"/>
    <m/>
    <m/>
    <m/>
    <m/>
    <m/>
    <m/>
    <m/>
    <m/>
    <n v="1"/>
    <s v="18"/>
    <s v="18"/>
    <n v="1"/>
    <n v="5.882352941176471"/>
    <n v="0"/>
    <n v="0"/>
    <n v="0"/>
    <n v="0"/>
    <n v="16"/>
    <n v="94.11764705882354"/>
    <n v="17"/>
  </r>
  <r>
    <s v="jamk989"/>
    <s v="jamk989"/>
    <m/>
    <m/>
    <m/>
    <m/>
    <m/>
    <m/>
    <m/>
    <m/>
    <s v="No"/>
    <n v="73"/>
    <m/>
    <m/>
    <x v="0"/>
    <d v="2019-06-28T02:11:45.000"/>
    <s v="#basenji #basenjisofinstagram #basenjimix #treato #dogmom #playtime #chew #nomnom https://t.co/vS42Vm1G1h"/>
    <s v="https://www.instagram.com/p/BzPHdfHAItn/?igshid=70v0z5n7rfs3"/>
    <s v="instagram.com"/>
    <x v="7"/>
    <m/>
    <s v="http://pbs.twimg.com/profile_images/938278593725173760/rGSH15w6_normal.jpg"/>
    <x v="63"/>
    <s v="https://twitter.com/#!/jamk989/status/1144428141181620224"/>
    <m/>
    <m/>
    <s v="1144428141181620224"/>
    <m/>
    <b v="0"/>
    <n v="0"/>
    <s v=""/>
    <b v="0"/>
    <s v="und"/>
    <m/>
    <s v=""/>
    <b v="0"/>
    <n v="0"/>
    <s v=""/>
    <s v="Instagram"/>
    <b v="0"/>
    <s v="1144428141181620224"/>
    <s v="Tweet"/>
    <n v="0"/>
    <n v="0"/>
    <m/>
    <m/>
    <m/>
    <m/>
    <m/>
    <m/>
    <m/>
    <m/>
    <n v="1"/>
    <s v="1"/>
    <s v="1"/>
    <n v="0"/>
    <n v="0"/>
    <n v="0"/>
    <n v="0"/>
    <n v="0"/>
    <n v="0"/>
    <n v="8"/>
    <n v="100"/>
    <n v="8"/>
  </r>
  <r>
    <s v="gilsonolmedo"/>
    <s v="gilsonolmedo"/>
    <m/>
    <m/>
    <m/>
    <m/>
    <m/>
    <m/>
    <m/>
    <m/>
    <s v="No"/>
    <n v="74"/>
    <m/>
    <m/>
    <x v="0"/>
    <d v="2019-06-30T14:22:43.000"/>
    <s v="treato! https://t.co/pCcm8dhlYc"/>
    <s v="https://www.facebook.com/1790418341/posts/10210890634020450/"/>
    <s v="facebook.com"/>
    <x v="1"/>
    <m/>
    <s v="http://pbs.twimg.com/profile_images/433261513806057472/BhaRJ06__normal.jpeg"/>
    <x v="64"/>
    <s v="https://twitter.com/#!/gilsonolmedo/status/1145336870555082752"/>
    <m/>
    <m/>
    <s v="1145336870555082752"/>
    <m/>
    <b v="0"/>
    <n v="0"/>
    <s v=""/>
    <b v="0"/>
    <s v="en"/>
    <m/>
    <s v=""/>
    <b v="0"/>
    <n v="0"/>
    <s v=""/>
    <s v="Facebook"/>
    <b v="0"/>
    <s v="1145336870555082752"/>
    <s v="Tweet"/>
    <n v="0"/>
    <n v="0"/>
    <m/>
    <m/>
    <m/>
    <m/>
    <m/>
    <m/>
    <m/>
    <m/>
    <n v="1"/>
    <s v="1"/>
    <s v="1"/>
    <n v="0"/>
    <n v="0"/>
    <n v="0"/>
    <n v="0"/>
    <n v="0"/>
    <n v="0"/>
    <n v="1"/>
    <n v="100"/>
    <n v="1"/>
  </r>
  <r>
    <s v="morio47"/>
    <s v="nxixtx"/>
    <m/>
    <m/>
    <m/>
    <m/>
    <m/>
    <m/>
    <m/>
    <m/>
    <s v="No"/>
    <n v="75"/>
    <m/>
    <m/>
    <x v="1"/>
    <d v="2019-07-01T11:00:23.000"/>
    <s v="RT @NxIxTx: Brionicsã®æ¬¡ã®ãƒ©ã‚¤ãƒ–ã¯åŒ—ä¹å·žã‚ˆã‚Š1pint Treato The Killkennyã‚’è¿Žãˆã€Bloodyã€The Pintsã€Moralessã¨è¶…å¼·åŠ›ãƒ¡ãƒ³ãƒ„ï¼_x000a__x000a_SRãƒ›ãƒ¼ãƒ«ãŒã‚¢ã‚¤ãƒªãƒƒã‚·ãƒ¥ã«â€¦ãƒ©ã‚¹ãƒ†ã‚£ãƒƒã‚¯ã«â€¦æ¿€ã—ãã€æºã‚Œã‚‹ï¼è¸Šã‚‹ï¼ï¼_x000a__x000a_å¤ã®çµ‚ã‚ã‚Šã«â€¦"/>
    <m/>
    <m/>
    <x v="1"/>
    <m/>
    <s v="http://pbs.twimg.com/profile_images/1106207902727991296/Jp_9tjJa_normal.jpg"/>
    <x v="65"/>
    <s v="https://twitter.com/#!/morio47/status/1145648339506958336"/>
    <m/>
    <m/>
    <s v="1145648339506958336"/>
    <m/>
    <b v="0"/>
    <n v="0"/>
    <s v=""/>
    <b v="1"/>
    <s v="ja"/>
    <m/>
    <s v="1145645030226268162"/>
    <b v="0"/>
    <n v="3"/>
    <s v="1145647523186348032"/>
    <s v="Twitter for Android"/>
    <b v="0"/>
    <s v="1145647523186348032"/>
    <s v="Tweet"/>
    <n v="0"/>
    <n v="0"/>
    <m/>
    <m/>
    <m/>
    <m/>
    <m/>
    <m/>
    <m/>
    <m/>
    <n v="1"/>
    <s v="4"/>
    <s v="4"/>
    <n v="0"/>
    <n v="0"/>
    <n v="0"/>
    <n v="0"/>
    <n v="0"/>
    <n v="0"/>
    <n v="68"/>
    <n v="100"/>
    <n v="68"/>
  </r>
  <r>
    <s v="ill_krsmy"/>
    <s v="nxixtx"/>
    <m/>
    <m/>
    <m/>
    <m/>
    <m/>
    <m/>
    <m/>
    <m/>
    <s v="No"/>
    <n v="76"/>
    <m/>
    <m/>
    <x v="1"/>
    <d v="2019-07-01T11:06:42.000"/>
    <s v="RT @NxIxTx: Brionicsã®æ¬¡ã®ãƒ©ã‚¤ãƒ–ã¯åŒ—ä¹å·žã‚ˆã‚Š1pint Treato The Killkennyã‚’è¿Žãˆã€Bloodyã€The Pintsã€Moralessã¨è¶…å¼·åŠ›ãƒ¡ãƒ³ãƒ„ï¼_x000a__x000a_SRãƒ›ãƒ¼ãƒ«ãŒã‚¢ã‚¤ãƒªãƒƒã‚·ãƒ¥ã«â€¦ãƒ©ã‚¹ãƒ†ã‚£ãƒƒã‚¯ã«â€¦æ¿€ã—ãã€æºã‚Œã‚‹ï¼è¸Šã‚‹ï¼ï¼_x000a__x000a_å¤ã®çµ‚ã‚ã‚Šã«â€¦"/>
    <m/>
    <m/>
    <x v="1"/>
    <m/>
    <s v="http://pbs.twimg.com/profile_images/1099334409595973633/-yzorj8e_normal.png"/>
    <x v="66"/>
    <s v="https://twitter.com/#!/ill_krsmy/status/1145649927663472642"/>
    <m/>
    <m/>
    <s v="1145649927663472642"/>
    <m/>
    <b v="0"/>
    <n v="0"/>
    <s v=""/>
    <b v="1"/>
    <s v="ja"/>
    <m/>
    <s v="1145645030226268162"/>
    <b v="0"/>
    <n v="3"/>
    <s v="1145647523186348032"/>
    <s v="Twitter Web App"/>
    <b v="0"/>
    <s v="1145647523186348032"/>
    <s v="Tweet"/>
    <n v="0"/>
    <n v="0"/>
    <m/>
    <m/>
    <m/>
    <m/>
    <m/>
    <m/>
    <m/>
    <m/>
    <n v="1"/>
    <s v="4"/>
    <s v="4"/>
    <n v="0"/>
    <n v="0"/>
    <n v="0"/>
    <n v="0"/>
    <n v="0"/>
    <n v="0"/>
    <n v="68"/>
    <n v="100"/>
    <n v="68"/>
  </r>
  <r>
    <s v="ill_krsmy"/>
    <s v="brionicsjp"/>
    <m/>
    <m/>
    <m/>
    <m/>
    <m/>
    <m/>
    <m/>
    <m/>
    <s v="No"/>
    <n v="77"/>
    <m/>
    <m/>
    <x v="1"/>
    <d v="2019-07-01T11:06:46.000"/>
    <s v="RT @brionicsjp: Next Brionics gig...!!!_x000a__x000a_2019.08.31(SAT)_x000a__x000a_Rage presents_x000a_&quot;SOUTHERN JAWBREAKER&quot;_x000a_ï¼ é¹¿å…å³¶SR Hall_x000a__x000a_OPEN/19:30 _x000a_START/20:00_x000a_ADV Â¥200â€¦"/>
    <m/>
    <m/>
    <x v="1"/>
    <m/>
    <s v="http://pbs.twimg.com/profile_images/1099334409595973633/-yzorj8e_normal.png"/>
    <x v="67"/>
    <s v="https://twitter.com/#!/ill_krsmy/status/1145649945808031750"/>
    <m/>
    <m/>
    <s v="1145649945808031750"/>
    <m/>
    <b v="0"/>
    <n v="0"/>
    <s v=""/>
    <b v="0"/>
    <s v="en"/>
    <m/>
    <s v=""/>
    <b v="0"/>
    <n v="7"/>
    <s v="1145645030226268162"/>
    <s v="Twitter Web App"/>
    <b v="0"/>
    <s v="1145645030226268162"/>
    <s v="Tweet"/>
    <n v="0"/>
    <n v="0"/>
    <m/>
    <m/>
    <m/>
    <m/>
    <m/>
    <m/>
    <m/>
    <m/>
    <n v="1"/>
    <s v="4"/>
    <s v="4"/>
    <n v="0"/>
    <n v="0"/>
    <n v="1"/>
    <n v="3.5714285714285716"/>
    <n v="0"/>
    <n v="0"/>
    <n v="27"/>
    <n v="96.42857142857143"/>
    <n v="28"/>
  </r>
  <r>
    <s v="shinichi_oomine"/>
    <s v="brionicsjp"/>
    <m/>
    <m/>
    <m/>
    <m/>
    <m/>
    <m/>
    <m/>
    <m/>
    <s v="No"/>
    <n v="78"/>
    <m/>
    <m/>
    <x v="1"/>
    <d v="2019-07-01T13:10:34.000"/>
    <s v="RT @brionicsjp: Next Brionics gig...!!!_x000a__x000a_2019.08.31(SAT)_x000a__x000a_Rage presents_x000a_&quot;SOUTHERN JAWBREAKER&quot;_x000a_ï¼ é¹¿å…å³¶SR Hall_x000a__x000a_OPEN/19:30 _x000a_START/20:00_x000a_ADV Â¥200â€¦"/>
    <m/>
    <m/>
    <x v="1"/>
    <m/>
    <s v="http://pbs.twimg.com/profile_images/1142205678649430016/AOSECS9-_normal.jpg"/>
    <x v="68"/>
    <s v="https://twitter.com/#!/shinichi_oomine/status/1145681097855864833"/>
    <m/>
    <m/>
    <s v="1145681097855864833"/>
    <m/>
    <b v="0"/>
    <n v="0"/>
    <s v=""/>
    <b v="0"/>
    <s v="en"/>
    <m/>
    <s v=""/>
    <b v="0"/>
    <n v="7"/>
    <s v="1145645030226268162"/>
    <s v="Twitter for iPhone"/>
    <b v="0"/>
    <s v="1145645030226268162"/>
    <s v="Tweet"/>
    <n v="0"/>
    <n v="0"/>
    <m/>
    <m/>
    <m/>
    <m/>
    <m/>
    <m/>
    <m/>
    <m/>
    <n v="1"/>
    <s v="4"/>
    <s v="4"/>
    <n v="0"/>
    <n v="0"/>
    <n v="1"/>
    <n v="3.5714285714285716"/>
    <n v="0"/>
    <n v="0"/>
    <n v="27"/>
    <n v="96.42857142857143"/>
    <n v="28"/>
  </r>
  <r>
    <s v="takahiro_drs"/>
    <s v="nxixtx"/>
    <m/>
    <m/>
    <m/>
    <m/>
    <m/>
    <m/>
    <m/>
    <m/>
    <s v="No"/>
    <n v="79"/>
    <m/>
    <m/>
    <x v="1"/>
    <d v="2019-07-01T13:16:47.000"/>
    <s v="RT @NxIxTx: Brionicsã®æ¬¡ã®ãƒ©ã‚¤ãƒ–ã¯åŒ—ä¹å·žã‚ˆã‚Š1pint Treato The Killkennyã‚’è¿Žãˆã€Bloodyã€The Pintsã€Moralessã¨è¶…å¼·åŠ›ãƒ¡ãƒ³ãƒ„ï¼_x000a__x000a_SRãƒ›ãƒ¼ãƒ«ãŒã‚¢ã‚¤ãƒªãƒƒã‚·ãƒ¥ã«â€¦ãƒ©ã‚¹ãƒ†ã‚£ãƒƒã‚¯ã«â€¦æ¿€ã—ãã€æºã‚Œã‚‹ï¼è¸Šã‚‹ï¼ï¼_x000a__x000a_å¤ã®çµ‚ã‚ã‚Šã«â€¦"/>
    <m/>
    <m/>
    <x v="1"/>
    <m/>
    <s v="http://pbs.twimg.com/profile_images/378800000163331077/5e80fe3b0608fabf8e488f17c71f8a8e_normal.jpeg"/>
    <x v="69"/>
    <s v="https://twitter.com/#!/takahiro_drs/status/1145682664625565696"/>
    <m/>
    <m/>
    <s v="1145682664625565696"/>
    <m/>
    <b v="0"/>
    <n v="0"/>
    <s v=""/>
    <b v="1"/>
    <s v="ja"/>
    <m/>
    <s v="1145645030226268162"/>
    <b v="0"/>
    <n v="3"/>
    <s v="1145647523186348032"/>
    <s v="Twitter for iPhone"/>
    <b v="0"/>
    <s v="1145647523186348032"/>
    <s v="Tweet"/>
    <n v="0"/>
    <n v="0"/>
    <m/>
    <m/>
    <m/>
    <m/>
    <m/>
    <m/>
    <m/>
    <m/>
    <n v="1"/>
    <s v="4"/>
    <s v="4"/>
    <n v="0"/>
    <n v="0"/>
    <n v="0"/>
    <n v="0"/>
    <n v="0"/>
    <n v="0"/>
    <n v="68"/>
    <n v="100"/>
    <n v="68"/>
  </r>
  <r>
    <s v="bellonietabeta"/>
    <s v="brionicsjp"/>
    <m/>
    <m/>
    <m/>
    <m/>
    <m/>
    <m/>
    <m/>
    <m/>
    <s v="No"/>
    <n v="80"/>
    <m/>
    <m/>
    <x v="1"/>
    <d v="2019-07-01T14:42:51.000"/>
    <s v="RT @brionicsjp: Next Brionics gig...!!!_x000a__x000a_2019.08.31(SAT)_x000a__x000a_Rage presents_x000a_&quot;SOUTHERN JAWBREAKER&quot;_x000a_ï¼ é¹¿å…å³¶SR Hall_x000a__x000a_OPEN/19:30 _x000a_START/20:00_x000a_ADV Â¥200â€¦"/>
    <m/>
    <m/>
    <x v="1"/>
    <m/>
    <s v="http://pbs.twimg.com/profile_images/1784136750/bellonietabeta_normal.jpg"/>
    <x v="70"/>
    <s v="https://twitter.com/#!/bellonietabeta/status/1145704323382312968"/>
    <m/>
    <m/>
    <s v="1145704323382312968"/>
    <m/>
    <b v="0"/>
    <n v="0"/>
    <s v=""/>
    <b v="0"/>
    <s v="en"/>
    <m/>
    <s v=""/>
    <b v="0"/>
    <n v="7"/>
    <s v="1145645030226268162"/>
    <s v="Echofon"/>
    <b v="0"/>
    <s v="1145645030226268162"/>
    <s v="Tweet"/>
    <n v="0"/>
    <n v="0"/>
    <m/>
    <m/>
    <m/>
    <m/>
    <m/>
    <m/>
    <m/>
    <m/>
    <n v="1"/>
    <s v="4"/>
    <s v="4"/>
    <n v="0"/>
    <n v="0"/>
    <n v="1"/>
    <n v="3.5714285714285716"/>
    <n v="0"/>
    <n v="0"/>
    <n v="27"/>
    <n v="96.42857142857143"/>
    <n v="28"/>
  </r>
  <r>
    <s v="illdat"/>
    <s v="klaxiondr"/>
    <m/>
    <m/>
    <m/>
    <m/>
    <m/>
    <m/>
    <m/>
    <m/>
    <s v="No"/>
    <n v="81"/>
    <m/>
    <m/>
    <x v="1"/>
    <d v="2019-07-02T13:21:24.000"/>
    <s v="RT @KLAXIONdr: FRONT OF UNION åŒ—ä¹å·žNIGHT_x000a_7ï¼6 åœŸæ›œå°å€‰FUSE_x000a_OPEN  16:00_x000a_START  16:30_x000a_ãƒã‚±ãƒƒãƒˆ å‰å£²ã‚ŠÂ¥2500 å½“æ—¥Â¥3000_x000a_                è¦1æ¯æ³¨æ–‡_x000a_KIM(äº¬éƒ½)_x000a_FIVE NO RIâ€¦"/>
    <m/>
    <m/>
    <x v="1"/>
    <m/>
    <s v="http://pbs.twimg.com/profile_images/997702219662159874/FgjZ31jF_normal.jpg"/>
    <x v="71"/>
    <s v="https://twitter.com/#!/illdat/status/1146046213055139840"/>
    <m/>
    <m/>
    <s v="1146046213055139840"/>
    <m/>
    <b v="0"/>
    <n v="0"/>
    <s v=""/>
    <b v="1"/>
    <s v="ja"/>
    <m/>
    <s v="1146032956034572288"/>
    <b v="0"/>
    <n v="2"/>
    <s v="1146034839168045056"/>
    <s v="Twitter for iPhone"/>
    <b v="0"/>
    <s v="1146034839168045056"/>
    <s v="Tweet"/>
    <n v="0"/>
    <n v="0"/>
    <m/>
    <m/>
    <m/>
    <m/>
    <m/>
    <m/>
    <m/>
    <m/>
    <n v="1"/>
    <s v="7"/>
    <s v="7"/>
    <n v="0"/>
    <n v="0"/>
    <n v="0"/>
    <n v="0"/>
    <n v="0"/>
    <n v="0"/>
    <n v="43"/>
    <n v="100"/>
    <n v="43"/>
  </r>
  <r>
    <s v="s56_shimonoseki"/>
    <s v="klaxiondr"/>
    <m/>
    <m/>
    <m/>
    <m/>
    <m/>
    <m/>
    <m/>
    <m/>
    <s v="No"/>
    <n v="82"/>
    <m/>
    <m/>
    <x v="1"/>
    <d v="2019-07-02T13:31:26.000"/>
    <s v="RT @KLAXIONdr: FRONT OF UNION åŒ—ä¹å·žNIGHT_x000a_7ï¼6 åœŸæ›œå°å€‰FUSE_x000a_OPEN  16:00_x000a_START  16:30_x000a_ãƒã‚±ãƒƒãƒˆ å‰å£²ã‚ŠÂ¥2500 å½“æ—¥Â¥3000_x000a_                è¦1æ¯æ³¨æ–‡_x000a_KIM(äº¬éƒ½)_x000a_FIVE NO RIâ€¦"/>
    <m/>
    <m/>
    <x v="1"/>
    <m/>
    <s v="http://pbs.twimg.com/profile_images/1028901199397830657/PY5q8KXH_normal.jpg"/>
    <x v="72"/>
    <s v="https://twitter.com/#!/s56_shimonoseki/status/1146048739007533056"/>
    <m/>
    <m/>
    <s v="1146048739007533056"/>
    <m/>
    <b v="0"/>
    <n v="0"/>
    <s v=""/>
    <b v="1"/>
    <s v="ja"/>
    <m/>
    <s v="1146032956034572288"/>
    <b v="0"/>
    <n v="2"/>
    <s v="1146034839168045056"/>
    <s v="Twitter Web App"/>
    <b v="0"/>
    <s v="1146034839168045056"/>
    <s v="Tweet"/>
    <n v="0"/>
    <n v="0"/>
    <m/>
    <m/>
    <m/>
    <m/>
    <m/>
    <m/>
    <m/>
    <m/>
    <n v="1"/>
    <s v="7"/>
    <s v="7"/>
    <n v="0"/>
    <n v="0"/>
    <n v="0"/>
    <n v="0"/>
    <n v="0"/>
    <n v="0"/>
    <n v="43"/>
    <n v="100"/>
    <n v="43"/>
  </r>
  <r>
    <s v="allen_walker_c"/>
    <s v="allen_walker_c"/>
    <m/>
    <m/>
    <m/>
    <m/>
    <m/>
    <m/>
    <m/>
    <m/>
    <s v="No"/>
    <n v="83"/>
    <m/>
    <m/>
    <x v="0"/>
    <d v="2019-07-02T19:21:45.000"/>
    <s v="Allen and esca cruising through the treato section in the supermarket https://t.co/DLSxRdXQSj"/>
    <m/>
    <m/>
    <x v="1"/>
    <s v="https://pbs.twimg.com/tweet_video_thumb/D-flbKDWkAEHdsF.jpg"/>
    <s v="https://pbs.twimg.com/tweet_video_thumb/D-flbKDWkAEHdsF.jpg"/>
    <x v="73"/>
    <s v="https://twitter.com/#!/allen_walker_c/status/1146136896994779142"/>
    <m/>
    <m/>
    <s v="1146136896994779142"/>
    <m/>
    <b v="0"/>
    <n v="0"/>
    <s v=""/>
    <b v="0"/>
    <s v="en"/>
    <m/>
    <s v=""/>
    <b v="0"/>
    <n v="0"/>
    <s v=""/>
    <s v="Twitter Web App"/>
    <b v="0"/>
    <s v="1146136896994779142"/>
    <s v="Tweet"/>
    <n v="0"/>
    <n v="0"/>
    <m/>
    <m/>
    <m/>
    <m/>
    <m/>
    <m/>
    <m/>
    <m/>
    <n v="1"/>
    <s v="1"/>
    <s v="1"/>
    <n v="0"/>
    <n v="0"/>
    <n v="0"/>
    <n v="0"/>
    <n v="0"/>
    <n v="0"/>
    <n v="11"/>
    <n v="100"/>
    <n v="11"/>
  </r>
  <r>
    <s v="atsushi_511"/>
    <s v="kyoto_bukotsu"/>
    <m/>
    <m/>
    <m/>
    <m/>
    <m/>
    <m/>
    <m/>
    <m/>
    <s v="No"/>
    <n v="84"/>
    <m/>
    <m/>
    <x v="1"/>
    <d v="2019-07-03T08:49:57.000"/>
    <s v="RT @kyoto_bukotsu: KiM NEXT GIG!!_x000a_ã‚³ãƒ³ãƒ”ãƒ¬ã‚³ç™º åŒ—ä¹å·žç·¨ï¼_x000a_7æœˆ6æ—¥ åœŸ_x000a_@å°å€‰FUSE_x000a_FRONT OF UNION åŒ—ä¹å·žNIGHT_x000a_é–‹å ´16:00/é–‹æ¼”16:30_x000a_å‰å£²2,500å††/å½“æ—¥3,000å††(è¦1D)_x000a_å‡ºæ¼” w/_x000a_FIVE NOâ€¦"/>
    <m/>
    <m/>
    <x v="1"/>
    <m/>
    <s v="http://pbs.twimg.com/profile_images/771160390075985920/WwU3P1ws_normal.jpg"/>
    <x v="74"/>
    <s v="https://twitter.com/#!/atsushi_511/status/1146340288278876160"/>
    <m/>
    <m/>
    <s v="1146340288278876160"/>
    <m/>
    <b v="0"/>
    <n v="0"/>
    <s v=""/>
    <b v="0"/>
    <s v="ja"/>
    <m/>
    <s v=""/>
    <b v="0"/>
    <n v="2"/>
    <s v="1146326869215600640"/>
    <s v="Twitter for iPhone"/>
    <b v="0"/>
    <s v="1146326869215600640"/>
    <s v="Tweet"/>
    <n v="0"/>
    <n v="0"/>
    <m/>
    <m/>
    <m/>
    <m/>
    <m/>
    <m/>
    <m/>
    <m/>
    <n v="1"/>
    <s v="2"/>
    <s v="2"/>
    <n v="0"/>
    <n v="0"/>
    <n v="0"/>
    <n v="0"/>
    <n v="0"/>
    <n v="0"/>
    <n v="52"/>
    <n v="100"/>
    <n v="52"/>
  </r>
  <r>
    <s v="toilet_ba"/>
    <s v="klaxiondr"/>
    <m/>
    <m/>
    <m/>
    <m/>
    <m/>
    <m/>
    <m/>
    <m/>
    <s v="No"/>
    <n v="85"/>
    <m/>
    <m/>
    <x v="1"/>
    <d v="2019-07-03T11:16:24.000"/>
    <s v="RT @KLAXIONdr: FRONT OF UNION åŒ—ä¹å·žNIGHT_x000a_7ï¼6 åœŸæ›œå°å€‰FUSE_x000a_OPEN  16:00_x000a_START  16:30_x000a_ãƒã‚±ãƒƒãƒˆ å‰å£²ã‚ŠÂ¥2500 å½“æ—¥Â¥3000_x000a_                è¦1æ¯æ³¨æ–‡_x000a_KIM(äº¬éƒ½)_x000a_FIVE NO RIâ€¦"/>
    <m/>
    <m/>
    <x v="1"/>
    <m/>
    <s v="http://pbs.twimg.com/profile_images/1124512230890921984/Rdf57nUg_normal.jpg"/>
    <x v="75"/>
    <s v="https://twitter.com/#!/toilet_ba/status/1146377145658142720"/>
    <m/>
    <m/>
    <s v="1146377145658142720"/>
    <m/>
    <b v="0"/>
    <n v="0"/>
    <s v=""/>
    <b v="1"/>
    <s v="ja"/>
    <m/>
    <s v="1146032956034572288"/>
    <b v="0"/>
    <n v="7"/>
    <s v="1146034839168045056"/>
    <s v="Twitter for iPhone"/>
    <b v="0"/>
    <s v="1146034839168045056"/>
    <s v="Tweet"/>
    <n v="0"/>
    <n v="0"/>
    <m/>
    <m/>
    <m/>
    <m/>
    <m/>
    <m/>
    <m/>
    <m/>
    <n v="1"/>
    <s v="7"/>
    <s v="7"/>
    <n v="0"/>
    <n v="0"/>
    <n v="0"/>
    <n v="0"/>
    <n v="0"/>
    <n v="0"/>
    <n v="43"/>
    <n v="100"/>
    <n v="43"/>
  </r>
  <r>
    <s v="erolin0906"/>
    <s v="yamasaki_brown"/>
    <m/>
    <m/>
    <m/>
    <m/>
    <m/>
    <m/>
    <m/>
    <m/>
    <s v="No"/>
    <n v="86"/>
    <m/>
    <m/>
    <x v="1"/>
    <d v="2019-06-19T11:29:54.000"/>
    <s v="RT @yamasaki_brown: KLAXION LIVE_x000a_2本目小倉場所。九州へようこそ。_x000a__x000a_2019/7/6(土)_x000a_『FRONT OF UNION 北九州 NIGHT』_x000a_@小倉 FUSE_x000a_【開場/開演】16時/16時30分_x000a_【チケット】2,500円(+1D)/3,00…"/>
    <m/>
    <m/>
    <x v="1"/>
    <m/>
    <s v="http://pbs.twimg.com/profile_images/1116291299441647621/mNcBfKRG_normal.jpg"/>
    <x v="76"/>
    <s v="https://twitter.com/#!/erolin0906/status/1141307110858190849"/>
    <m/>
    <m/>
    <s v="1141307110858190849"/>
    <m/>
    <b v="0"/>
    <n v="0"/>
    <s v=""/>
    <b v="0"/>
    <s v="ja"/>
    <m/>
    <s v=""/>
    <b v="0"/>
    <n v="8"/>
    <s v="1141260036141830145"/>
    <s v="Twitter for iPhone"/>
    <b v="0"/>
    <s v="1141260036141830145"/>
    <s v="Tweet"/>
    <n v="0"/>
    <n v="0"/>
    <m/>
    <m/>
    <m/>
    <m/>
    <m/>
    <m/>
    <m/>
    <m/>
    <n v="1"/>
    <s v="2"/>
    <s v="2"/>
    <n v="0"/>
    <n v="0"/>
    <n v="0"/>
    <n v="0"/>
    <n v="0"/>
    <n v="0"/>
    <n v="27"/>
    <n v="100"/>
    <n v="27"/>
  </r>
  <r>
    <s v="erolin0906"/>
    <s v="kyoto_bukotsu"/>
    <m/>
    <m/>
    <m/>
    <m/>
    <m/>
    <m/>
    <m/>
    <m/>
    <s v="No"/>
    <n v="87"/>
    <m/>
    <m/>
    <x v="1"/>
    <d v="2019-07-03T11:02:22.000"/>
    <s v="RT @kyoto_bukotsu: KiM NEXT GIG!!_x000a_ã‚³ãƒ³ãƒ”ãƒ¬ã‚³ç™º åŒ—ä¹å·žç·¨ï¼_x000a_7æœˆ6æ—¥ åœŸ_x000a_@å°å€‰FUSE_x000a_FRONT OF UNION åŒ—ä¹å·žNIGHT_x000a_é–‹å ´16:00/é–‹æ¼”16:30_x000a_å‰å£²2,500å††/å½“æ—¥3,000å††(è¦1D)_x000a_å‡ºæ¼” w/_x000a_FIVE NOâ€¦"/>
    <m/>
    <m/>
    <x v="1"/>
    <m/>
    <s v="http://pbs.twimg.com/profile_images/1116291299441647621/mNcBfKRG_normal.jpg"/>
    <x v="77"/>
    <s v="https://twitter.com/#!/erolin0906/status/1146373612380676097"/>
    <m/>
    <m/>
    <s v="1146373612380676097"/>
    <m/>
    <b v="0"/>
    <n v="0"/>
    <s v=""/>
    <b v="0"/>
    <s v="ja"/>
    <m/>
    <s v=""/>
    <b v="0"/>
    <n v="2"/>
    <s v="1146326869215600640"/>
    <s v="Twitter for iPhone"/>
    <b v="0"/>
    <s v="1146326869215600640"/>
    <s v="Tweet"/>
    <n v="0"/>
    <n v="0"/>
    <m/>
    <m/>
    <m/>
    <m/>
    <m/>
    <m/>
    <m/>
    <m/>
    <n v="1"/>
    <s v="2"/>
    <s v="2"/>
    <n v="0"/>
    <n v="0"/>
    <n v="0"/>
    <n v="0"/>
    <n v="0"/>
    <n v="0"/>
    <n v="52"/>
    <n v="100"/>
    <n v="52"/>
  </r>
  <r>
    <s v="erolin0906"/>
    <s v="klaxiondr"/>
    <m/>
    <m/>
    <m/>
    <m/>
    <m/>
    <m/>
    <m/>
    <m/>
    <s v="No"/>
    <n v="88"/>
    <m/>
    <m/>
    <x v="1"/>
    <d v="2019-07-03T12:49:55.000"/>
    <s v="RT @KLAXIONdr: FRONT OF UNION åŒ—ä¹å·žNIGHT_x000a_7ï¼6 åœŸæ›œå°å€‰FUSE_x000a_OPEN  16:00_x000a_START  16:30_x000a_ãƒã‚±ãƒƒãƒˆ å‰å£²ã‚ŠÂ¥2500 å½“æ—¥Â¥3000_x000a_                è¦1æ¯æ³¨æ–‡_x000a_KIM(äº¬éƒ½)_x000a_FIVE NO RIâ€¦"/>
    <m/>
    <m/>
    <x v="1"/>
    <m/>
    <s v="http://pbs.twimg.com/profile_images/1116291299441647621/mNcBfKRG_normal.jpg"/>
    <x v="78"/>
    <s v="https://twitter.com/#!/erolin0906/status/1146400677662380032"/>
    <m/>
    <m/>
    <s v="1146400677662380032"/>
    <m/>
    <b v="0"/>
    <n v="0"/>
    <s v=""/>
    <b v="1"/>
    <s v="ja"/>
    <m/>
    <s v="1146032956034572288"/>
    <b v="0"/>
    <n v="7"/>
    <s v="1146034839168045056"/>
    <s v="Twitter for iPhone"/>
    <b v="0"/>
    <s v="1146034839168045056"/>
    <s v="Tweet"/>
    <n v="0"/>
    <n v="0"/>
    <m/>
    <m/>
    <m/>
    <m/>
    <m/>
    <m/>
    <m/>
    <m/>
    <n v="1"/>
    <s v="2"/>
    <s v="7"/>
    <n v="0"/>
    <n v="0"/>
    <n v="0"/>
    <n v="0"/>
    <n v="0"/>
    <n v="0"/>
    <n v="43"/>
    <n v="100"/>
    <n v="43"/>
  </r>
  <r>
    <s v="tomo_kinoco"/>
    <s v="klaxiondr"/>
    <m/>
    <m/>
    <m/>
    <m/>
    <m/>
    <m/>
    <m/>
    <m/>
    <s v="No"/>
    <n v="89"/>
    <m/>
    <m/>
    <x v="1"/>
    <d v="2019-07-03T13:06:50.000"/>
    <s v="RT @KLAXIONdr: FRONT OF UNION åŒ—ä¹å·žNIGHT_x000a_7ï¼6 åœŸæ›œå°å€‰FUSE_x000a_OPEN  16:00_x000a_START  16:30_x000a_ãƒã‚±ãƒƒãƒˆ å‰å£²ã‚ŠÂ¥2500 å½“æ—¥Â¥3000_x000a_                è¦1æ¯æ³¨æ–‡_x000a_KIM(äº¬éƒ½)_x000a_FIVE NO RIâ€¦"/>
    <m/>
    <m/>
    <x v="1"/>
    <m/>
    <s v="http://pbs.twimg.com/profile_images/2701083712/cf1c2577e68b3e861180343f44a73bf7_normal.jpeg"/>
    <x v="79"/>
    <s v="https://twitter.com/#!/tomo_kinoco/status/1146404936151781376"/>
    <m/>
    <m/>
    <s v="1146404936151781376"/>
    <m/>
    <b v="0"/>
    <n v="0"/>
    <s v=""/>
    <b v="1"/>
    <s v="ja"/>
    <m/>
    <s v="1146032956034572288"/>
    <b v="0"/>
    <n v="7"/>
    <s v="1146034839168045056"/>
    <s v="Twitter for iPhone"/>
    <b v="0"/>
    <s v="1146034839168045056"/>
    <s v="Tweet"/>
    <n v="0"/>
    <n v="0"/>
    <m/>
    <m/>
    <m/>
    <m/>
    <m/>
    <m/>
    <m/>
    <m/>
    <n v="1"/>
    <s v="7"/>
    <s v="7"/>
    <n v="0"/>
    <n v="0"/>
    <n v="0"/>
    <n v="0"/>
    <n v="0"/>
    <n v="0"/>
    <n v="43"/>
    <n v="100"/>
    <n v="43"/>
  </r>
  <r>
    <s v="mystethoforpets"/>
    <s v="mystethoforpets"/>
    <m/>
    <m/>
    <m/>
    <m/>
    <m/>
    <m/>
    <m/>
    <m/>
    <s v="No"/>
    <n v="90"/>
    <m/>
    <m/>
    <x v="0"/>
    <d v="2019-07-03T17:01:52.000"/>
    <s v="I Sit's and waits for Treato's ðŸ‘€ðŸ¶ðŸ˜‹_x000a__x000a_#dogs #cutedogs #hungrydog #gooddog #goodboy #treats #dogtreats #cutedog #sit #goldendoggo #happydoggo #gooddogoo #pets #dogs #dogowner #lovedogs #lovemydog #bestdog #bestdogs  #pethealth #healthydog #healthypet #dogoftheday #photooftheday https://t.co/VdUoDLMyM6"/>
    <m/>
    <m/>
    <x v="8"/>
    <s v="https://pbs.twimg.com/media/D-kPAgRXsAEmS4A.jpg"/>
    <s v="https://pbs.twimg.com/media/D-kPAgRXsAEmS4A.jpg"/>
    <x v="80"/>
    <s v="https://twitter.com/#!/mystethoforpets/status/1146464083316740097"/>
    <m/>
    <m/>
    <s v="1146464083316740097"/>
    <m/>
    <b v="0"/>
    <n v="0"/>
    <s v=""/>
    <b v="0"/>
    <s v="en"/>
    <m/>
    <s v=""/>
    <b v="0"/>
    <n v="0"/>
    <s v=""/>
    <s v="Hootsuite Inc."/>
    <b v="0"/>
    <s v="1146464083316740097"/>
    <s v="Tweet"/>
    <n v="0"/>
    <n v="0"/>
    <m/>
    <m/>
    <m/>
    <m/>
    <m/>
    <m/>
    <m/>
    <m/>
    <n v="1"/>
    <s v="1"/>
    <s v="1"/>
    <n v="0"/>
    <n v="0"/>
    <n v="0"/>
    <n v="0"/>
    <n v="0"/>
    <n v="0"/>
    <n v="33"/>
    <n v="100"/>
    <n v="33"/>
  </r>
  <r>
    <s v="tiltmaxx"/>
    <s v="yamasaki_brown"/>
    <m/>
    <m/>
    <m/>
    <m/>
    <m/>
    <m/>
    <m/>
    <m/>
    <s v="No"/>
    <n v="91"/>
    <m/>
    <m/>
    <x v="1"/>
    <d v="2019-06-20T11:45:45.000"/>
    <s v="RT @yamasaki_brown: KLAXION LIVE_x000a_2本目小倉場所。九州へようこそ。_x000a__x000a_2019/7/6(土)_x000a_『FRONT OF UNION 北九州 NIGHT』_x000a_@小倉 FUSE_x000a_【開場/開演】16時/16時30分_x000a_【チケット】2,500円(+1D)/3,00…"/>
    <m/>
    <m/>
    <x v="1"/>
    <m/>
    <s v="http://pbs.twimg.com/profile_images/517829401765900288/i81Sy8WJ_normal.jpeg"/>
    <x v="81"/>
    <s v="https://twitter.com/#!/tiltmaxx/status/1141673486215086080"/>
    <m/>
    <m/>
    <s v="1141673486215086080"/>
    <m/>
    <b v="0"/>
    <n v="0"/>
    <s v=""/>
    <b v="0"/>
    <s v="ja"/>
    <m/>
    <s v=""/>
    <b v="0"/>
    <n v="10"/>
    <s v="1141260036141830145"/>
    <s v="Twitter for iPhone"/>
    <b v="0"/>
    <s v="1141260036141830145"/>
    <s v="Tweet"/>
    <n v="0"/>
    <n v="0"/>
    <m/>
    <m/>
    <m/>
    <m/>
    <m/>
    <m/>
    <m/>
    <m/>
    <n v="1"/>
    <s v="2"/>
    <s v="2"/>
    <n v="0"/>
    <n v="0"/>
    <n v="0"/>
    <n v="0"/>
    <n v="0"/>
    <n v="0"/>
    <n v="27"/>
    <n v="100"/>
    <n v="27"/>
  </r>
  <r>
    <s v="tiltmaxx"/>
    <s v="kyoto_bukotsu"/>
    <m/>
    <m/>
    <m/>
    <m/>
    <m/>
    <m/>
    <m/>
    <m/>
    <s v="No"/>
    <n v="92"/>
    <m/>
    <m/>
    <x v="1"/>
    <d v="2019-07-04T01:06:42.000"/>
    <s v="RT @kyoto_bukotsu: KiM NEXT GIG!!_x000a_コンピレコ発 北九州編！_x000a_7月6日 土_x000a_@小倉FUSE_x000a_FRONT OF UNION 北九州NIGHT_x000a_開場16:00/開演16:30_x000a_前売2,500円/当日3,000円(要1D)_x000a_出演 w/_x000a_FIVE NO…"/>
    <m/>
    <m/>
    <x v="1"/>
    <m/>
    <s v="http://pbs.twimg.com/profile_images/517829401765900288/i81Sy8WJ_normal.jpeg"/>
    <x v="82"/>
    <s v="https://twitter.com/#!/tiltmaxx/status/1146586096735641601"/>
    <m/>
    <m/>
    <s v="1146586096735641601"/>
    <m/>
    <b v="0"/>
    <n v="0"/>
    <s v=""/>
    <b v="0"/>
    <s v="ja"/>
    <m/>
    <s v=""/>
    <b v="0"/>
    <n v="7"/>
    <s v="1146326869215600640"/>
    <s v="Twitter for iPhone"/>
    <b v="0"/>
    <s v="1146326869215600640"/>
    <s v="Tweet"/>
    <n v="0"/>
    <n v="0"/>
    <m/>
    <m/>
    <m/>
    <m/>
    <m/>
    <m/>
    <m/>
    <m/>
    <n v="1"/>
    <s v="2"/>
    <s v="2"/>
    <n v="0"/>
    <n v="0"/>
    <n v="0"/>
    <n v="0"/>
    <n v="0"/>
    <n v="0"/>
    <n v="27"/>
    <n v="100"/>
    <n v="27"/>
  </r>
  <r>
    <s v="frontofunion"/>
    <s v="kyoto_bukotsu"/>
    <m/>
    <m/>
    <m/>
    <m/>
    <m/>
    <m/>
    <m/>
    <m/>
    <s v="No"/>
    <n v="93"/>
    <m/>
    <m/>
    <x v="1"/>
    <d v="2019-07-04T02:52:19.000"/>
    <s v="RT @kyoto_bukotsu: KiM NEXT GIG!!_x000a_コンピレコ発 北九州編！_x000a_7月6日 土_x000a_@小倉FUSE_x000a_FRONT OF UNION 北九州NIGHT_x000a_開場16:00/開演16:30_x000a_前売2,500円/当日3,000円(要1D)_x000a_出演 w/_x000a_FIVE NO…"/>
    <m/>
    <m/>
    <x v="1"/>
    <m/>
    <s v="http://pbs.twimg.com/profile_images/473291950854926336/RwUc1bj-_normal.jpeg"/>
    <x v="83"/>
    <s v="https://twitter.com/#!/frontofunion/status/1146612676644130816"/>
    <m/>
    <m/>
    <s v="1146612676644130816"/>
    <m/>
    <b v="0"/>
    <n v="0"/>
    <s v=""/>
    <b v="0"/>
    <s v="ja"/>
    <m/>
    <s v=""/>
    <b v="0"/>
    <n v="7"/>
    <s v="1146326869215600640"/>
    <s v="Twitter for iPhone"/>
    <b v="0"/>
    <s v="1146326869215600640"/>
    <s v="Tweet"/>
    <n v="0"/>
    <n v="0"/>
    <m/>
    <m/>
    <m/>
    <m/>
    <m/>
    <m/>
    <m/>
    <m/>
    <n v="1"/>
    <s v="2"/>
    <s v="2"/>
    <n v="0"/>
    <n v="0"/>
    <n v="0"/>
    <n v="0"/>
    <n v="0"/>
    <n v="0"/>
    <n v="27"/>
    <n v="100"/>
    <n v="27"/>
  </r>
  <r>
    <s v="namidbx"/>
    <s v="kyoto_bukotsu"/>
    <m/>
    <m/>
    <m/>
    <m/>
    <m/>
    <m/>
    <m/>
    <m/>
    <s v="No"/>
    <n v="94"/>
    <m/>
    <m/>
    <x v="1"/>
    <d v="2019-07-04T03:01:13.000"/>
    <s v="RT @kyoto_bukotsu: KiM NEXT GIG!!_x000a_コンピレコ発 北九州編！_x000a_7月6日 土_x000a_@小倉FUSE_x000a_FRONT OF UNION 北九州NIGHT_x000a_開場16:00/開演16:30_x000a_前売2,500円/当日3,000円(要1D)_x000a_出演 w/_x000a_FIVE NO…"/>
    <m/>
    <m/>
    <x v="1"/>
    <m/>
    <s v="http://pbs.twimg.com/profile_images/686602613383548928/dH4lHkaL_normal.jpg"/>
    <x v="84"/>
    <s v="https://twitter.com/#!/namidbx/status/1146614914913468416"/>
    <m/>
    <m/>
    <s v="1146614914913468416"/>
    <m/>
    <b v="0"/>
    <n v="0"/>
    <s v=""/>
    <b v="0"/>
    <s v="ja"/>
    <m/>
    <s v=""/>
    <b v="0"/>
    <n v="7"/>
    <s v="1146326869215600640"/>
    <s v="Twitter for iPhone"/>
    <b v="0"/>
    <s v="1146326869215600640"/>
    <s v="Tweet"/>
    <n v="0"/>
    <n v="0"/>
    <m/>
    <m/>
    <m/>
    <m/>
    <m/>
    <m/>
    <m/>
    <m/>
    <n v="1"/>
    <s v="2"/>
    <s v="2"/>
    <n v="0"/>
    <n v="0"/>
    <n v="0"/>
    <n v="0"/>
    <n v="0"/>
    <n v="0"/>
    <n v="27"/>
    <n v="100"/>
    <n v="27"/>
  </r>
  <r>
    <s v="tpxasfuck"/>
    <s v="kyoto_bukotsu"/>
    <m/>
    <m/>
    <m/>
    <m/>
    <m/>
    <m/>
    <m/>
    <m/>
    <s v="No"/>
    <n v="95"/>
    <m/>
    <m/>
    <x v="1"/>
    <d v="2019-07-04T03:02:50.000"/>
    <s v="RT @kyoto_bukotsu: KiM NEXT GIG!!_x000a_コンピレコ発 北九州編！_x000a_7月6日 土_x000a_@小倉FUSE_x000a_FRONT OF UNION 北九州NIGHT_x000a_開場16:00/開演16:30_x000a_前売2,500円/当日3,000円(要1D)_x000a_出演 w/_x000a_FIVE NO…"/>
    <m/>
    <m/>
    <x v="1"/>
    <m/>
    <s v="http://pbs.twimg.com/profile_images/872101385197596672/kcm0cOUU_normal.jpg"/>
    <x v="85"/>
    <s v="https://twitter.com/#!/tpxasfuck/status/1146615319890239488"/>
    <m/>
    <m/>
    <s v="1146615319890239488"/>
    <m/>
    <b v="0"/>
    <n v="0"/>
    <s v=""/>
    <b v="0"/>
    <s v="ja"/>
    <m/>
    <s v=""/>
    <b v="0"/>
    <n v="7"/>
    <s v="1146326869215600640"/>
    <s v="Twitter for iPhone"/>
    <b v="0"/>
    <s v="1146326869215600640"/>
    <s v="Tweet"/>
    <n v="0"/>
    <n v="0"/>
    <m/>
    <m/>
    <m/>
    <m/>
    <m/>
    <m/>
    <m/>
    <m/>
    <n v="1"/>
    <s v="2"/>
    <s v="2"/>
    <n v="0"/>
    <n v="0"/>
    <n v="0"/>
    <n v="0"/>
    <n v="0"/>
    <n v="0"/>
    <n v="27"/>
    <n v="100"/>
    <n v="27"/>
  </r>
  <r>
    <s v="kyoto_bukotsu"/>
    <s v="kyoto_bukotsu"/>
    <m/>
    <m/>
    <m/>
    <m/>
    <m/>
    <m/>
    <m/>
    <m/>
    <s v="No"/>
    <n v="96"/>
    <m/>
    <m/>
    <x v="0"/>
    <d v="2019-07-03T07:56:38.000"/>
    <s v="KiM NEXT GIG!!_x000a_ã‚³ãƒ³ãƒ”ãƒ¬ã‚³ç™º åŒ—ä¹å·žç·¨ï¼_x000a_7æœˆ6æ—¥ åœŸ_x000a_@å°å€‰FUSE_x000a_FRONT OF UNION åŒ—ä¹å·žNIGHT_x000a_é–‹å ´16:00/é–‹æ¼”16:30_x000a_å‰å£²2,500å††/å½“æ—¥3,000å††(è¦1D)_x000a_å‡ºæ¼” w/_x000a_FIVE NO RISK_x000a_BEYOND HATE_x000a_EX-C_x000a_KLAXION_x000a_BUILD_x000a_STARTER_x000a_universe last a ward_x000a_1Pint treato The Kilkenny_x000a_House Of Steel https://t.co/mdG6IzLPUd"/>
    <m/>
    <m/>
    <x v="1"/>
    <s v="https://pbs.twimg.com/media/D-iSNdGUcAEWo1J.jpg"/>
    <s v="https://pbs.twimg.com/media/D-iSNdGUcAEWo1J.jpg"/>
    <x v="86"/>
    <s v="https://twitter.com/#!/kyoto_bukotsu/status/1146326869215600640"/>
    <m/>
    <m/>
    <s v="1146326869215600640"/>
    <m/>
    <b v="0"/>
    <n v="4"/>
    <s v=""/>
    <b v="0"/>
    <s v="ja"/>
    <m/>
    <s v=""/>
    <b v="0"/>
    <n v="2"/>
    <s v=""/>
    <s v="Twitter for iPhone"/>
    <b v="0"/>
    <s v="1146326869215600640"/>
    <s v="Tweet"/>
    <n v="0"/>
    <n v="0"/>
    <m/>
    <m/>
    <m/>
    <m/>
    <m/>
    <m/>
    <m/>
    <m/>
    <n v="1"/>
    <s v="2"/>
    <s v="2"/>
    <n v="0"/>
    <n v="0"/>
    <n v="2"/>
    <n v="2.898550724637681"/>
    <n v="1"/>
    <n v="1.4492753623188406"/>
    <n v="67"/>
    <n v="97.10144927536231"/>
    <n v="69"/>
  </r>
  <r>
    <s v="chibaa2c"/>
    <s v="kyoto_bukotsu"/>
    <m/>
    <m/>
    <m/>
    <m/>
    <m/>
    <m/>
    <m/>
    <m/>
    <s v="No"/>
    <n v="97"/>
    <m/>
    <m/>
    <x v="1"/>
    <d v="2019-07-04T03:04:12.000"/>
    <s v="RT @kyoto_bukotsu: KiM NEXT GIG!!_x000a_コンピレコ発 北九州編！_x000a_7月6日 土_x000a_@小倉FUSE_x000a_FRONT OF UNION 北九州NIGHT_x000a_開場16:00/開演16:30_x000a_前売2,500円/当日3,000円(要1D)_x000a_出演 w/_x000a_FIVE NO…"/>
    <m/>
    <m/>
    <x v="1"/>
    <m/>
    <s v="http://pbs.twimg.com/profile_images/715020141130608641/90AKmDyZ_normal.jpg"/>
    <x v="87"/>
    <s v="https://twitter.com/#!/chibaa2c/status/1146615667891691520"/>
    <m/>
    <m/>
    <s v="1146615667891691520"/>
    <m/>
    <b v="0"/>
    <n v="0"/>
    <s v=""/>
    <b v="0"/>
    <s v="ja"/>
    <m/>
    <s v=""/>
    <b v="0"/>
    <n v="7"/>
    <s v="1146326869215600640"/>
    <s v="Twitter for iPhone"/>
    <b v="0"/>
    <s v="1146326869215600640"/>
    <s v="Tweet"/>
    <n v="0"/>
    <n v="0"/>
    <m/>
    <m/>
    <m/>
    <m/>
    <m/>
    <m/>
    <m/>
    <m/>
    <n v="1"/>
    <s v="2"/>
    <s v="2"/>
    <n v="0"/>
    <n v="0"/>
    <n v="0"/>
    <n v="0"/>
    <n v="0"/>
    <n v="0"/>
    <n v="27"/>
    <n v="100"/>
    <n v="27"/>
  </r>
  <r>
    <s v="maxxrooney"/>
    <s v="klaxiondr"/>
    <m/>
    <m/>
    <m/>
    <m/>
    <m/>
    <m/>
    <m/>
    <m/>
    <s v="No"/>
    <n v="98"/>
    <m/>
    <m/>
    <x v="1"/>
    <d v="2019-07-04T06:16:51.000"/>
    <s v="RT @KLAXIONdr: FRONT OF UNION 北九州NIGHT_x000a_7／6 土曜小倉FUSE_x000a_OPEN  16:00_x000a_START  16:30_x000a_チケット 前売り¥2500 当日¥3000_x000a_                要1杯注文_x000a_KIM(京都)_x000a_FIVE NO RI…"/>
    <m/>
    <m/>
    <x v="1"/>
    <m/>
    <s v="http://pbs.twimg.com/profile_images/1300858830/6550633_normal.jpg"/>
    <x v="88"/>
    <s v="https://twitter.com/#!/maxxrooney/status/1146664146840117249"/>
    <m/>
    <m/>
    <s v="1146664146840117249"/>
    <m/>
    <b v="0"/>
    <n v="0"/>
    <s v=""/>
    <b v="1"/>
    <s v="ja"/>
    <m/>
    <s v="1146032956034572288"/>
    <b v="0"/>
    <n v="10"/>
    <s v="1146034839168045056"/>
    <s v="Twitter for iPhone"/>
    <b v="0"/>
    <s v="1146034839168045056"/>
    <s v="Tweet"/>
    <n v="0"/>
    <n v="0"/>
    <m/>
    <m/>
    <m/>
    <m/>
    <m/>
    <m/>
    <m/>
    <m/>
    <n v="1"/>
    <s v="7"/>
    <s v="7"/>
    <n v="0"/>
    <n v="0"/>
    <n v="0"/>
    <n v="0"/>
    <n v="0"/>
    <n v="0"/>
    <n v="26"/>
    <n v="100"/>
    <n v="26"/>
  </r>
  <r>
    <s v="klaxiondr"/>
    <s v="yamasaki_brown"/>
    <m/>
    <m/>
    <m/>
    <m/>
    <m/>
    <m/>
    <m/>
    <m/>
    <s v="No"/>
    <n v="99"/>
    <m/>
    <m/>
    <x v="1"/>
    <d v="2019-06-20T03:52:59.000"/>
    <s v="RT @yamasaki_brown: KLAXION LIVE_x000a_2本目小倉場所。九州へようこそ。_x000a__x000a_2019/7/6(土)_x000a_『FRONT OF UNION 北九州 NIGHT』_x000a_@小倉 FUSE_x000a_【開場/開演】16時/16時30分_x000a_【チケット】2,500円(+1D)/3,00…"/>
    <m/>
    <m/>
    <x v="1"/>
    <m/>
    <s v="http://pbs.twimg.com/profile_images/601642635145555968/7RxClnUq_normal.jpg"/>
    <x v="89"/>
    <s v="https://twitter.com/#!/klaxiondr/status/1141554511846051840"/>
    <m/>
    <m/>
    <s v="1141554511846051840"/>
    <m/>
    <b v="0"/>
    <n v="0"/>
    <s v=""/>
    <b v="0"/>
    <s v="ja"/>
    <m/>
    <s v=""/>
    <b v="0"/>
    <n v="10"/>
    <s v="1141260036141830145"/>
    <s v="Twitter for iPhone"/>
    <b v="0"/>
    <s v="1141260036141830145"/>
    <s v="Tweet"/>
    <n v="0"/>
    <n v="0"/>
    <m/>
    <m/>
    <m/>
    <m/>
    <m/>
    <m/>
    <m/>
    <m/>
    <n v="1"/>
    <s v="7"/>
    <s v="2"/>
    <n v="0"/>
    <n v="0"/>
    <n v="0"/>
    <n v="0"/>
    <n v="0"/>
    <n v="0"/>
    <n v="27"/>
    <n v="100"/>
    <n v="27"/>
  </r>
  <r>
    <s v="klaxiondr"/>
    <s v="klaxiondr"/>
    <m/>
    <m/>
    <m/>
    <m/>
    <m/>
    <m/>
    <m/>
    <m/>
    <s v="No"/>
    <n v="100"/>
    <m/>
    <m/>
    <x v="0"/>
    <d v="2019-07-02T12:36:12.000"/>
    <s v="FRONT OF UNION åŒ—ä¹å·žNIGHT_x000a_7ï¼6 åœŸæ›œå°å€‰FUSE_x000a_OPEN  16:00_x000a_START  16:30_x000a_ãƒã‚±ãƒƒãƒˆ å‰å£²ã‚ŠÂ¥2500 å½“æ—¥Â¥3000_x000a_                è¦1æ¯æ³¨æ–‡_x000a_KIM(äº¬éƒ½)_x000a_FIVE NO RISK(å¤§é˜ª)_x000a_BEYOND HATE(æµœæ¾)_x000a_EX-C(å¤§é˜ª)_x000a_BUILD(ç†Šæœ¬)_x000a_STARTER(åšå¤š)_x000a_universe last a ward_x000a_1Pint treato The Kilkenny_x000a_House Of Steel_x000a_KLAXION https://t.co/UuvxfeOZ2Y"/>
    <s v="https://twitter.com/klaxion1/status/1146032956034572288"/>
    <s v="twitter.com"/>
    <x v="1"/>
    <m/>
    <s v="http://pbs.twimg.com/profile_images/601642635145555968/7RxClnUq_normal.jpg"/>
    <x v="90"/>
    <s v="https://twitter.com/#!/klaxiondr/status/1146034839168045056"/>
    <m/>
    <m/>
    <s v="1146034839168045056"/>
    <m/>
    <b v="0"/>
    <n v="4"/>
    <s v=""/>
    <b v="1"/>
    <s v="ja"/>
    <m/>
    <s v="1146032956034572288"/>
    <b v="0"/>
    <n v="2"/>
    <s v=""/>
    <s v="Twitter for iPhone"/>
    <b v="0"/>
    <s v="1146034839168045056"/>
    <s v="Tweet"/>
    <n v="0"/>
    <n v="0"/>
    <m/>
    <m/>
    <m/>
    <m/>
    <m/>
    <m/>
    <m/>
    <m/>
    <n v="1"/>
    <s v="7"/>
    <s v="7"/>
    <n v="0"/>
    <n v="0"/>
    <n v="2"/>
    <n v="2.816901408450704"/>
    <n v="1"/>
    <n v="1.408450704225352"/>
    <n v="69"/>
    <n v="97.1830985915493"/>
    <n v="71"/>
  </r>
  <r>
    <s v="buildrum"/>
    <s v="klaxiondr"/>
    <m/>
    <m/>
    <m/>
    <m/>
    <m/>
    <m/>
    <m/>
    <m/>
    <s v="No"/>
    <n v="101"/>
    <m/>
    <m/>
    <x v="1"/>
    <d v="2019-07-04T06:19:50.000"/>
    <s v="RT @KLAXIONdr: FRONT OF UNION 北九州NIGHT_x000a_7／6 土曜小倉FUSE_x000a_OPEN  16:00_x000a_START  16:30_x000a_チケット 前売り¥2500 当日¥3000_x000a_                要1杯注文_x000a_KIM(京都)_x000a_FIVE NO RI…"/>
    <m/>
    <m/>
    <x v="1"/>
    <m/>
    <s v="http://pbs.twimg.com/profile_images/1099783171657224192/-4CU-dKh_normal.jpg"/>
    <x v="91"/>
    <s v="https://twitter.com/#!/buildrum/status/1146664900741046273"/>
    <m/>
    <m/>
    <s v="1146664900741046273"/>
    <m/>
    <b v="0"/>
    <n v="0"/>
    <s v=""/>
    <b v="1"/>
    <s v="ja"/>
    <m/>
    <s v="1146032956034572288"/>
    <b v="0"/>
    <n v="10"/>
    <s v="1146034839168045056"/>
    <s v="Twitter for iPhone"/>
    <b v="0"/>
    <s v="1146034839168045056"/>
    <s v="Tweet"/>
    <n v="0"/>
    <n v="0"/>
    <m/>
    <m/>
    <m/>
    <m/>
    <m/>
    <m/>
    <m/>
    <m/>
    <n v="1"/>
    <s v="7"/>
    <s v="7"/>
    <n v="0"/>
    <n v="0"/>
    <n v="0"/>
    <n v="0"/>
    <n v="0"/>
    <n v="0"/>
    <n v="26"/>
    <n v="100"/>
    <n v="26"/>
  </r>
  <r>
    <s v="shortofsaying"/>
    <s v="shortofsaying"/>
    <m/>
    <m/>
    <m/>
    <m/>
    <m/>
    <m/>
    <m/>
    <m/>
    <s v="No"/>
    <n v="102"/>
    <m/>
    <m/>
    <x v="0"/>
    <d v="2019-07-04T16:28:51.000"/>
    <s v="Happy birthday, America!_x000a__x000a_(Don't worry about Kona; she's just staring hungrily at a treato. I had to bribe her!)_x000a__x000a_#FourthOfJuly #IndependenceDay https://t.co/j4DiXECn0a"/>
    <m/>
    <m/>
    <x v="9"/>
    <s v="https://pbs.twimg.com/media/D-pRCHkUYAA77Ck.jpg"/>
    <s v="https://pbs.twimg.com/media/D-pRCHkUYAA77Ck.jpg"/>
    <x v="92"/>
    <s v="https://twitter.com/#!/shortofsaying/status/1146818164216365056"/>
    <m/>
    <m/>
    <s v="1146818164216365056"/>
    <m/>
    <b v="0"/>
    <n v="1"/>
    <s v=""/>
    <b v="0"/>
    <s v="en"/>
    <m/>
    <s v=""/>
    <b v="0"/>
    <n v="0"/>
    <s v=""/>
    <s v="Twitter for Android"/>
    <b v="0"/>
    <s v="1146818164216365056"/>
    <s v="Tweet"/>
    <n v="0"/>
    <n v="0"/>
    <m/>
    <m/>
    <m/>
    <m/>
    <m/>
    <m/>
    <m/>
    <m/>
    <n v="1"/>
    <s v="1"/>
    <s v="1"/>
    <n v="1"/>
    <n v="4.761904761904762"/>
    <n v="1"/>
    <n v="4.761904761904762"/>
    <n v="0"/>
    <n v="0"/>
    <n v="19"/>
    <n v="90.47619047619048"/>
    <n v="21"/>
  </r>
  <r>
    <s v="brazilsh"/>
    <s v="brazilsh"/>
    <m/>
    <m/>
    <m/>
    <m/>
    <m/>
    <m/>
    <m/>
    <m/>
    <s v="No"/>
    <n v="103"/>
    <m/>
    <m/>
    <x v="0"/>
    <d v="2019-07-05T09:24:18.000"/>
    <s v="Plano Boris Johnson Brexit e&quot;quasi impossivel &quot;segun otra Ministeiro GB Conservative._x000a_Enton seria Salida SEM Treato  https://t.co/RTTyYUtAr6"/>
    <s v="https://news.sky.com/story/boris-johnsons-brexit-plans-practically-impossible-senior-minister-warns-11756832"/>
    <s v="sky.com"/>
    <x v="1"/>
    <m/>
    <s v="http://abs.twimg.com/sticky/default_profile_images/default_profile_normal.png"/>
    <x v="93"/>
    <s v="https://twitter.com/#!/brazilsh/status/1147073708516892672"/>
    <m/>
    <m/>
    <s v="1147073708516892672"/>
    <m/>
    <b v="0"/>
    <n v="0"/>
    <s v=""/>
    <b v="0"/>
    <s v="pt"/>
    <m/>
    <s v=""/>
    <b v="0"/>
    <n v="0"/>
    <s v=""/>
    <s v="Twitter for iPhone"/>
    <b v="0"/>
    <s v="1147073708516892672"/>
    <s v="Tweet"/>
    <n v="0"/>
    <n v="0"/>
    <m/>
    <m/>
    <m/>
    <m/>
    <m/>
    <m/>
    <m/>
    <m/>
    <n v="1"/>
    <s v="1"/>
    <s v="1"/>
    <n v="0"/>
    <n v="0"/>
    <n v="1"/>
    <n v="5.882352941176471"/>
    <n v="0"/>
    <n v="0"/>
    <n v="16"/>
    <n v="94.11764705882354"/>
    <n v="17"/>
  </r>
  <r>
    <s v="caseudidntnoso"/>
    <s v="caseudidntnoso"/>
    <m/>
    <m/>
    <m/>
    <m/>
    <m/>
    <m/>
    <m/>
    <m/>
    <s v="No"/>
    <n v="104"/>
    <m/>
    <m/>
    <x v="0"/>
    <d v="2019-07-05T14:23:52.000"/>
    <s v="Here’s Blue eating a treato to brighten your day https://t.co/EXR5zjINCJ"/>
    <m/>
    <m/>
    <x v="1"/>
    <s v="https://pbs.twimg.com/ext_tw_video_thumb/1147148994054885376/pu/img/-7Y_2IAEEdIwe5RY.jpg"/>
    <s v="https://pbs.twimg.com/ext_tw_video_thumb/1147148994054885376/pu/img/-7Y_2IAEEdIwe5RY.jpg"/>
    <x v="94"/>
    <s v="https://twitter.com/#!/caseudidntnoso/status/1147149097289310214"/>
    <m/>
    <m/>
    <s v="1147149097289310214"/>
    <m/>
    <b v="0"/>
    <n v="5"/>
    <s v=""/>
    <b v="0"/>
    <s v="en"/>
    <m/>
    <s v=""/>
    <b v="0"/>
    <n v="1"/>
    <s v=""/>
    <s v="Twitter for iPhone"/>
    <b v="0"/>
    <s v="1147149097289310214"/>
    <s v="Tweet"/>
    <n v="0"/>
    <n v="0"/>
    <m/>
    <m/>
    <m/>
    <m/>
    <m/>
    <m/>
    <m/>
    <m/>
    <n v="1"/>
    <s v="1"/>
    <s v="1"/>
    <n v="1"/>
    <n v="10"/>
    <n v="0"/>
    <n v="0"/>
    <n v="0"/>
    <n v="0"/>
    <n v="9"/>
    <n v="90"/>
    <n v="10"/>
  </r>
  <r>
    <s v="aquelaisaali"/>
    <s v="aquelaisaali"/>
    <m/>
    <m/>
    <m/>
    <m/>
    <m/>
    <m/>
    <m/>
    <m/>
    <s v="No"/>
    <n v="105"/>
    <m/>
    <m/>
    <x v="0"/>
    <d v="2019-07-07T17:28:36.000"/>
    <s v="Treato https://t.co/XAxibg8AlE"/>
    <m/>
    <m/>
    <x v="1"/>
    <s v="https://pbs.twimg.com/ext_tw_video_thumb/1147920325008613377/pu/img/a5HjBJxCCRfWhwnF.jpg"/>
    <s v="https://pbs.twimg.com/ext_tw_video_thumb/1147920325008613377/pu/img/a5HjBJxCCRfWhwnF.jpg"/>
    <x v="95"/>
    <s v="https://twitter.com/#!/aquelaisaali/status/1147920361952043008"/>
    <m/>
    <m/>
    <s v="1147920361952043008"/>
    <m/>
    <b v="0"/>
    <n v="96"/>
    <s v=""/>
    <b v="0"/>
    <s v="en"/>
    <m/>
    <s v=""/>
    <b v="0"/>
    <n v="0"/>
    <s v=""/>
    <s v="Twitter for Android"/>
    <b v="0"/>
    <s v="1147920361952043008"/>
    <s v="Tweet"/>
    <n v="0"/>
    <n v="0"/>
    <s v="-46.826039,-24.008814 _x000a_-46.365052,-24.008814 _x000a_-46.365052,-23.356792 _x000a_-46.826039,-23.356792"/>
    <s v="Brazil"/>
    <s v="BR"/>
    <s v="Sao Paulo, Brazil"/>
    <s v="68e019afec7d0ba5"/>
    <s v="Sao Paulo"/>
    <s v="city"/>
    <s v="https://api.twitter.com/1.1/geo/id/68e019afec7d0ba5.json"/>
    <n v="1"/>
    <s v="1"/>
    <s v="1"/>
    <n v="0"/>
    <n v="0"/>
    <n v="0"/>
    <n v="0"/>
    <n v="0"/>
    <n v="0"/>
    <n v="1"/>
    <n v="100"/>
    <n v="1"/>
  </r>
  <r>
    <s v="fenwickcho"/>
    <s v="maggarooo"/>
    <m/>
    <m/>
    <m/>
    <m/>
    <m/>
    <m/>
    <m/>
    <m/>
    <s v="No"/>
    <n v="106"/>
    <m/>
    <m/>
    <x v="1"/>
    <d v="2019-07-08T14:08:12.000"/>
    <s v="Good morning frens! Whenever I see floofs I automatically sit now. Then the puparazzi gets a pic, I get a treato, walkies continues, and everyone is happy. @Maggarooo #flatterMaggaroooWithFloofs https://t.co/nnAGJjlWC0"/>
    <m/>
    <m/>
    <x v="10"/>
    <s v="https://pbs.twimg.com/media/D-9XMkFXsAA4bV_.jpg"/>
    <s v="https://pbs.twimg.com/media/D-9XMkFXsAA4bV_.jpg"/>
    <x v="96"/>
    <s v="https://twitter.com/#!/fenwickcho/status/1148232317590282241"/>
    <m/>
    <m/>
    <s v="1148232317590282241"/>
    <m/>
    <b v="0"/>
    <n v="94"/>
    <s v=""/>
    <b v="0"/>
    <s v="en"/>
    <m/>
    <s v=""/>
    <b v="0"/>
    <n v="2"/>
    <s v=""/>
    <s v="Twitter for iPhone"/>
    <b v="0"/>
    <s v="1148232317590282241"/>
    <s v="Tweet"/>
    <n v="0"/>
    <n v="0"/>
    <m/>
    <m/>
    <m/>
    <m/>
    <m/>
    <m/>
    <m/>
    <m/>
    <n v="1"/>
    <s v="5"/>
    <s v="5"/>
    <n v="2"/>
    <n v="6.896551724137931"/>
    <n v="0"/>
    <n v="0"/>
    <n v="0"/>
    <n v="0"/>
    <n v="27"/>
    <n v="93.10344827586206"/>
    <n v="29"/>
  </r>
  <r>
    <s v="paperhearts79"/>
    <s v="fenwickcho"/>
    <m/>
    <m/>
    <m/>
    <m/>
    <m/>
    <m/>
    <m/>
    <m/>
    <s v="No"/>
    <n v="107"/>
    <m/>
    <m/>
    <x v="1"/>
    <d v="2019-07-08T15:04:48.000"/>
    <s v="RT @FenwickCHO: Good morning frens! Whenever I see floofs I automatically sit now. Then the puparazzi gets a pic, I get a treato, walkies c…"/>
    <m/>
    <m/>
    <x v="1"/>
    <m/>
    <s v="http://pbs.twimg.com/profile_images/1157709217425346562/ifokS1y4_normal.jpg"/>
    <x v="97"/>
    <s v="https://twitter.com/#!/paperhearts79/status/1148246563661070336"/>
    <m/>
    <m/>
    <s v="1148246563661070336"/>
    <m/>
    <b v="0"/>
    <n v="0"/>
    <s v=""/>
    <b v="0"/>
    <s v="en"/>
    <m/>
    <s v=""/>
    <b v="0"/>
    <n v="2"/>
    <s v="1148232317590282241"/>
    <s v="Twitter for iPhone"/>
    <b v="0"/>
    <s v="1148232317590282241"/>
    <s v="Tweet"/>
    <n v="0"/>
    <n v="0"/>
    <m/>
    <m/>
    <m/>
    <m/>
    <m/>
    <m/>
    <m/>
    <m/>
    <n v="1"/>
    <s v="5"/>
    <s v="5"/>
    <n v="1"/>
    <n v="4"/>
    <n v="0"/>
    <n v="0"/>
    <n v="0"/>
    <n v="0"/>
    <n v="24"/>
    <n v="96"/>
    <n v="25"/>
  </r>
  <r>
    <s v="jamies_life"/>
    <s v="jamies_life"/>
    <m/>
    <m/>
    <m/>
    <m/>
    <m/>
    <m/>
    <m/>
    <m/>
    <s v="No"/>
    <n v="108"/>
    <m/>
    <m/>
    <x v="0"/>
    <d v="2019-07-08T17:30:45.000"/>
    <s v="when you know you are the goodest #Doggo and #treato time is a #Pupacino_x000a__x000a_#GSDsOfTwitter _x000a_#DogsOfTwitter https://t.co/nwXckc8V7d"/>
    <m/>
    <m/>
    <x v="11"/>
    <s v="https://pbs.twimg.com/ext_tw_video_thumb/1148283149522280448/pu/img/pgFm5JFuHn99JroA.jpg"/>
    <s v="https://pbs.twimg.com/ext_tw_video_thumb/1148283149522280448/pu/img/pgFm5JFuHn99JroA.jpg"/>
    <x v="98"/>
    <s v="https://twitter.com/#!/jamies_life/status/1148283293726625793"/>
    <m/>
    <m/>
    <s v="1148283293726625793"/>
    <m/>
    <b v="0"/>
    <n v="1"/>
    <s v=""/>
    <b v="0"/>
    <s v="en"/>
    <m/>
    <s v=""/>
    <b v="0"/>
    <n v="0"/>
    <s v=""/>
    <s v="Twitter for Android"/>
    <b v="0"/>
    <s v="1148283293726625793"/>
    <s v="Tweet"/>
    <n v="0"/>
    <n v="0"/>
    <m/>
    <m/>
    <m/>
    <m/>
    <m/>
    <m/>
    <m/>
    <m/>
    <n v="1"/>
    <s v="1"/>
    <s v="1"/>
    <n v="0"/>
    <n v="0"/>
    <n v="0"/>
    <n v="0"/>
    <n v="0"/>
    <n v="0"/>
    <n v="16"/>
    <n v="100"/>
    <n v="16"/>
  </r>
  <r>
    <s v="janiedeveny"/>
    <s v="fenwickcho"/>
    <m/>
    <m/>
    <m/>
    <m/>
    <m/>
    <m/>
    <m/>
    <m/>
    <s v="No"/>
    <n v="109"/>
    <m/>
    <m/>
    <x v="1"/>
    <d v="2019-07-08T20:19:40.000"/>
    <s v="RT @FenwickCHO: Good morning frens! Whenever I see floofs I automatically sit now. Then the puparazzi gets a pic, I get a treato, walkies c…"/>
    <m/>
    <m/>
    <x v="1"/>
    <m/>
    <s v="http://pbs.twimg.com/profile_images/755467766455422976/UxuaeJwq_normal.jpg"/>
    <x v="99"/>
    <s v="https://twitter.com/#!/janiedeveny/status/1148325802137870338"/>
    <m/>
    <m/>
    <s v="1148325802137870338"/>
    <m/>
    <b v="0"/>
    <n v="0"/>
    <s v=""/>
    <b v="0"/>
    <s v="en"/>
    <m/>
    <s v=""/>
    <b v="0"/>
    <n v="6"/>
    <s v="1148232317590282241"/>
    <s v="Twitter for iPhone"/>
    <b v="0"/>
    <s v="1148232317590282241"/>
    <s v="Tweet"/>
    <n v="0"/>
    <n v="0"/>
    <m/>
    <m/>
    <m/>
    <m/>
    <m/>
    <m/>
    <m/>
    <m/>
    <n v="1"/>
    <s v="5"/>
    <s v="5"/>
    <n v="1"/>
    <n v="4"/>
    <n v="0"/>
    <n v="0"/>
    <n v="0"/>
    <n v="0"/>
    <n v="24"/>
    <n v="96"/>
    <n v="25"/>
  </r>
  <r>
    <s v="mrpettpett"/>
    <s v="mrpettpett"/>
    <m/>
    <m/>
    <m/>
    <m/>
    <m/>
    <m/>
    <m/>
    <m/>
    <s v="No"/>
    <n v="110"/>
    <m/>
    <m/>
    <x v="0"/>
    <d v="2019-07-08T22:09:45.000"/>
    <s v="Exactamente te lo presento por dentro con tv y treato en casa https://t.co/9ClAreWTda"/>
    <s v="https://www.facebook.com/633078351/posts/10157786261103352/"/>
    <s v="facebook.com"/>
    <x v="1"/>
    <m/>
    <s v="http://pbs.twimg.com/profile_images/950761181383483392/4PDBbyUY_normal.jpg"/>
    <x v="100"/>
    <s v="https://twitter.com/#!/mrpettpett/status/1148353504156798982"/>
    <m/>
    <m/>
    <s v="1148353504156798982"/>
    <m/>
    <b v="0"/>
    <n v="0"/>
    <s v=""/>
    <b v="0"/>
    <s v="es"/>
    <m/>
    <s v=""/>
    <b v="0"/>
    <n v="0"/>
    <s v=""/>
    <s v="Facebook"/>
    <b v="0"/>
    <s v="1148353504156798982"/>
    <s v="Tweet"/>
    <n v="0"/>
    <n v="0"/>
    <m/>
    <m/>
    <m/>
    <m/>
    <m/>
    <m/>
    <m/>
    <m/>
    <n v="1"/>
    <s v="1"/>
    <s v="1"/>
    <n v="0"/>
    <n v="0"/>
    <n v="0"/>
    <n v="0"/>
    <n v="0"/>
    <n v="0"/>
    <n v="12"/>
    <n v="100"/>
    <n v="12"/>
  </r>
  <r>
    <s v="lessaestrela"/>
    <s v="lessaestrela"/>
    <m/>
    <m/>
    <m/>
    <m/>
    <m/>
    <m/>
    <m/>
    <m/>
    <s v="No"/>
    <n v="111"/>
    <m/>
    <m/>
    <x v="0"/>
    <d v="2019-07-08T23:47:37.000"/>
    <s v="Ba tenho q ler um livro pr escola, 7 pro pave, montar  um treato na escola, e uma empresa  o curso, tenho q estudar na escola dia de semana, e aos sábados no curso , baaa ler meus livros  de lazer virou quase impossível, olhar série  compete  com video aula🤦‍♀️"/>
    <m/>
    <m/>
    <x v="1"/>
    <m/>
    <s v="http://pbs.twimg.com/profile_images/1136582530633785344/KjyuP3ZB_normal.jpg"/>
    <x v="101"/>
    <s v="https://twitter.com/#!/lessaestrela/status/1148378134485622785"/>
    <m/>
    <m/>
    <s v="1148378134485622785"/>
    <m/>
    <b v="0"/>
    <n v="0"/>
    <s v=""/>
    <b v="0"/>
    <s v="pt"/>
    <m/>
    <s v=""/>
    <b v="0"/>
    <n v="0"/>
    <s v=""/>
    <s v="Twitter for Android"/>
    <b v="0"/>
    <s v="1148378134485622785"/>
    <s v="Tweet"/>
    <n v="0"/>
    <n v="0"/>
    <m/>
    <m/>
    <m/>
    <m/>
    <m/>
    <m/>
    <m/>
    <m/>
    <n v="1"/>
    <s v="1"/>
    <s v="1"/>
    <n v="0"/>
    <n v="0"/>
    <n v="0"/>
    <n v="0"/>
    <n v="0"/>
    <n v="0"/>
    <n v="49"/>
    <n v="100"/>
    <n v="49"/>
  </r>
  <r>
    <s v="doggosborkbork"/>
    <s v="doggosborkbork"/>
    <m/>
    <m/>
    <m/>
    <m/>
    <m/>
    <m/>
    <m/>
    <m/>
    <s v="No"/>
    <n v="112"/>
    <m/>
    <m/>
    <x v="0"/>
    <d v="2019-07-11T16:15:00.000"/>
    <s v="Dogeman Nini delivers da pop in exchange for treato https://t.co/KMNBPJIRBv"/>
    <m/>
    <m/>
    <x v="1"/>
    <s v="https://pbs.twimg.com/media/D_NRAFIWwAwP-20.jpg"/>
    <s v="https://pbs.twimg.com/media/D_NRAFIWwAwP-20.jpg"/>
    <x v="102"/>
    <s v="https://twitter.com/#!/doggosborkbork/status/1149351393041555456"/>
    <m/>
    <m/>
    <s v="1149351393041555456"/>
    <m/>
    <b v="0"/>
    <n v="1"/>
    <s v=""/>
    <b v="0"/>
    <s v="en"/>
    <m/>
    <s v=""/>
    <b v="0"/>
    <n v="0"/>
    <s v=""/>
    <s v="Dog Memes Bot"/>
    <b v="0"/>
    <s v="1149351393041555456"/>
    <s v="Tweet"/>
    <n v="0"/>
    <n v="0"/>
    <m/>
    <m/>
    <m/>
    <m/>
    <m/>
    <m/>
    <m/>
    <m/>
    <n v="1"/>
    <s v="1"/>
    <s v="1"/>
    <n v="0"/>
    <n v="0"/>
    <n v="0"/>
    <n v="0"/>
    <n v="0"/>
    <n v="0"/>
    <n v="9"/>
    <n v="100"/>
    <n v="9"/>
  </r>
  <r>
    <s v="preservedemoney"/>
    <s v="preservedemoney"/>
    <m/>
    <m/>
    <m/>
    <m/>
    <m/>
    <m/>
    <m/>
    <m/>
    <s v="No"/>
    <n v="113"/>
    <m/>
    <m/>
    <x v="0"/>
    <d v="2019-07-12T09:26:48.000"/>
    <s v="https://t.co/IWY7802uW2_x000a_https://t.co/MbE4P0vjR3"/>
    <s v="https://treato.com/ADD,Fired+From+Job/?a=s http://densimetrika.com/j0Odf4VG"/>
    <s v="treato.com densimetrika.com"/>
    <x v="1"/>
    <m/>
    <s v="http://pbs.twimg.com/profile_images/1095079563024101377/Ap8hO5wk_normal.jpg"/>
    <x v="103"/>
    <s v="https://twitter.com/#!/preservedemoney/status/1149611051664601088"/>
    <m/>
    <m/>
    <s v="1149611051664601088"/>
    <m/>
    <b v="0"/>
    <n v="0"/>
    <s v=""/>
    <b v="0"/>
    <s v="und"/>
    <m/>
    <s v=""/>
    <b v="0"/>
    <n v="0"/>
    <s v=""/>
    <s v="Twitter Web App"/>
    <b v="0"/>
    <s v="1149611051664601088"/>
    <s v="Tweet"/>
    <n v="0"/>
    <n v="0"/>
    <m/>
    <m/>
    <m/>
    <m/>
    <m/>
    <m/>
    <m/>
    <m/>
    <n v="1"/>
    <s v="1"/>
    <s v="1"/>
    <n v="0"/>
    <n v="0"/>
    <n v="0"/>
    <n v="0"/>
    <n v="0"/>
    <n v="0"/>
    <n v="0"/>
    <n v="0"/>
    <n v="0"/>
  </r>
  <r>
    <s v="authoroux"/>
    <s v="authoroux"/>
    <m/>
    <m/>
    <m/>
    <m/>
    <m/>
    <m/>
    <m/>
    <m/>
    <s v="No"/>
    <n v="114"/>
    <m/>
    <m/>
    <x v="0"/>
    <d v="2019-07-12T23:16:43.000"/>
    <s v="The Treato Bandito 💕 https://t.co/NmImsHwsJj"/>
    <m/>
    <m/>
    <x v="1"/>
    <s v="https://pbs.twimg.com/media/D_T7GjVUIAAW-N3.jpg"/>
    <s v="https://pbs.twimg.com/media/D_T7GjVUIAAW-N3.jpg"/>
    <x v="104"/>
    <s v="https://twitter.com/#!/authoroux/status/1149819908340846592"/>
    <m/>
    <m/>
    <s v="1149819908340846592"/>
    <m/>
    <b v="0"/>
    <n v="25"/>
    <s v=""/>
    <b v="0"/>
    <s v="en"/>
    <m/>
    <s v=""/>
    <b v="0"/>
    <n v="0"/>
    <s v=""/>
    <s v="Twitter for Android"/>
    <b v="0"/>
    <s v="1149819908340846592"/>
    <s v="Tweet"/>
    <n v="0"/>
    <n v="0"/>
    <m/>
    <m/>
    <m/>
    <m/>
    <m/>
    <m/>
    <m/>
    <m/>
    <n v="1"/>
    <s v="1"/>
    <s v="1"/>
    <n v="0"/>
    <n v="0"/>
    <n v="0"/>
    <n v="0"/>
    <n v="0"/>
    <n v="0"/>
    <n v="3"/>
    <n v="100"/>
    <n v="3"/>
  </r>
  <r>
    <s v="mrszimmerbun"/>
    <s v="mrszimmerbun"/>
    <m/>
    <m/>
    <m/>
    <m/>
    <m/>
    <m/>
    <m/>
    <m/>
    <s v="No"/>
    <n v="115"/>
    <m/>
    <m/>
    <x v="0"/>
    <d v="2019-07-14T23:07:05.000"/>
    <s v="NEW TREATO 😍 https://t.co/LcUD4rKBdw"/>
    <m/>
    <m/>
    <x v="1"/>
    <s v="https://pbs.twimg.com/media/D_eMFWDWwAAeTZA.jpg"/>
    <s v="https://pbs.twimg.com/media/D_eMFWDWwAAeTZA.jpg"/>
    <x v="105"/>
    <s v="https://twitter.com/#!/mrszimmerbun/status/1150542258908913664"/>
    <m/>
    <m/>
    <s v="1150542258908913664"/>
    <s v="1150233876268273664"/>
    <b v="0"/>
    <n v="0"/>
    <s v="20703105"/>
    <b v="0"/>
    <s v="en"/>
    <m/>
    <s v=""/>
    <b v="0"/>
    <n v="0"/>
    <s v=""/>
    <s v="Twitter for Android"/>
    <b v="0"/>
    <s v="1150233876268273664"/>
    <s v="Tweet"/>
    <n v="0"/>
    <n v="0"/>
    <s v="-94.661292,38.956771 _x000a_-94.6078749,38.956771 _x000a_-94.6078749,39.015406 _x000a_-94.661292,39.015406"/>
    <s v="United States"/>
    <s v="US"/>
    <s v="Prairie Village, KS"/>
    <s v="2ef8ff6c7405a35f"/>
    <s v="Prairie Village"/>
    <s v="city"/>
    <s v="https://api.twitter.com/1.1/geo/id/2ef8ff6c7405a35f.json"/>
    <n v="1"/>
    <s v="1"/>
    <s v="1"/>
    <n v="0"/>
    <n v="0"/>
    <n v="0"/>
    <n v="0"/>
    <n v="0"/>
    <n v="0"/>
    <n v="2"/>
    <n v="100"/>
    <n v="2"/>
  </r>
  <r>
    <s v="iulluby"/>
    <s v="iulluby"/>
    <m/>
    <m/>
    <m/>
    <m/>
    <m/>
    <m/>
    <m/>
    <m/>
    <s v="No"/>
    <n v="116"/>
    <m/>
    <m/>
    <x v="0"/>
    <d v="2019-07-15T09:04:14.000"/>
    <s v="life is about giving and taking. if you give me your paw, i will give you a treato! ♡ https://t.co/UQqrWdlwah"/>
    <m/>
    <m/>
    <x v="1"/>
    <s v="https://pbs.twimg.com/ext_tw_video_thumb/1150692443064373250/pu/img/yc26s0GsoSmMtTR2.jpg"/>
    <s v="https://pbs.twimg.com/ext_tw_video_thumb/1150692443064373250/pu/img/yc26s0GsoSmMtTR2.jpg"/>
    <x v="106"/>
    <s v="https://twitter.com/#!/iulluby/status/1150692535997628416"/>
    <m/>
    <m/>
    <s v="1150692535997628416"/>
    <m/>
    <b v="0"/>
    <n v="0"/>
    <s v=""/>
    <b v="0"/>
    <s v="en"/>
    <m/>
    <s v=""/>
    <b v="0"/>
    <n v="0"/>
    <s v=""/>
    <s v="Twitter for Android"/>
    <b v="0"/>
    <s v="1150692535997628416"/>
    <s v="Tweet"/>
    <n v="0"/>
    <n v="0"/>
    <m/>
    <m/>
    <m/>
    <m/>
    <m/>
    <m/>
    <m/>
    <m/>
    <n v="1"/>
    <s v="1"/>
    <s v="1"/>
    <n v="0"/>
    <n v="0"/>
    <n v="0"/>
    <n v="0"/>
    <n v="0"/>
    <n v="0"/>
    <n v="18"/>
    <n v="100"/>
    <n v="18"/>
  </r>
  <r>
    <s v="leafleteer666"/>
    <s v="moraless_gxdxtx"/>
    <m/>
    <m/>
    <m/>
    <m/>
    <m/>
    <m/>
    <m/>
    <m/>
    <s v="No"/>
    <n v="117"/>
    <m/>
    <m/>
    <x v="1"/>
    <d v="2019-07-18T06:55:41.000"/>
    <s v="RT @MORALESS_GxDxTx: MORALESS next month GIG ‼︎_x000a_2019/8/31(土)@鹿児島 SR HALL_x000a__x000a_SOUTHERN JAWBREAKER _x000a__x000a_1Pint treato The Killkenny(北九州)_x000a_BLOODY_x000a_BRIO…"/>
    <m/>
    <m/>
    <x v="1"/>
    <m/>
    <s v="http://pbs.twimg.com/profile_images/1078110768162197504/0OCk-FPo_normal.jpg"/>
    <x v="107"/>
    <s v="https://twitter.com/#!/leafleteer666/status/1151747352312475648"/>
    <m/>
    <m/>
    <s v="1151747352312475648"/>
    <m/>
    <b v="0"/>
    <n v="0"/>
    <s v=""/>
    <b v="0"/>
    <s v="en"/>
    <m/>
    <s v=""/>
    <b v="0"/>
    <n v="10"/>
    <s v="1151727958312144897"/>
    <s v="Twitter for Android"/>
    <b v="0"/>
    <s v="1151727958312144897"/>
    <s v="Tweet"/>
    <n v="0"/>
    <n v="0"/>
    <m/>
    <m/>
    <m/>
    <m/>
    <m/>
    <m/>
    <m/>
    <m/>
    <n v="1"/>
    <s v="4"/>
    <s v="4"/>
    <n v="0"/>
    <n v="0"/>
    <n v="1"/>
    <n v="4.545454545454546"/>
    <n v="0"/>
    <n v="0"/>
    <n v="21"/>
    <n v="95.45454545454545"/>
    <n v="22"/>
  </r>
  <r>
    <s v="yuuki_ookami"/>
    <s v="brionicsjp"/>
    <m/>
    <m/>
    <m/>
    <m/>
    <m/>
    <m/>
    <m/>
    <m/>
    <s v="No"/>
    <n v="118"/>
    <m/>
    <m/>
    <x v="1"/>
    <d v="2019-07-01T11:24:20.000"/>
    <s v="RT @brionicsjp: Next Brionics gig...!!!_x000a__x000a_2019.08.31(SAT)_x000a__x000a_Rage presents_x000a_&quot;SOUTHERN JAWBREAKER&quot;_x000a_ï¼ é¹¿å…å³¶SR Hall_x000a__x000a_OPEN/19:30 _x000a_START/20:00_x000a_ADV Â¥200â€¦"/>
    <m/>
    <m/>
    <x v="1"/>
    <m/>
    <s v="http://pbs.twimg.com/profile_images/1027192930421825536/eUQ1ELiE_normal.jpg"/>
    <x v="108"/>
    <s v="https://twitter.com/#!/yuuki_ookami/status/1145654366033989632"/>
    <m/>
    <m/>
    <s v="1145654366033989632"/>
    <m/>
    <b v="0"/>
    <n v="0"/>
    <s v=""/>
    <b v="0"/>
    <s v="en"/>
    <m/>
    <s v=""/>
    <b v="0"/>
    <n v="7"/>
    <s v="1145645030226268162"/>
    <s v="Twitter for iPhone"/>
    <b v="0"/>
    <s v="1145645030226268162"/>
    <s v="Tweet"/>
    <n v="0"/>
    <n v="0"/>
    <m/>
    <m/>
    <m/>
    <m/>
    <m/>
    <m/>
    <m/>
    <m/>
    <n v="1"/>
    <s v="4"/>
    <s v="4"/>
    <n v="0"/>
    <n v="0"/>
    <n v="1"/>
    <n v="3.5714285714285716"/>
    <n v="0"/>
    <n v="0"/>
    <n v="27"/>
    <n v="96.42857142857143"/>
    <n v="28"/>
  </r>
  <r>
    <s v="yuuki_ookami"/>
    <s v="moraless_gxdxtx"/>
    <m/>
    <m/>
    <m/>
    <m/>
    <m/>
    <m/>
    <m/>
    <m/>
    <s v="No"/>
    <n v="119"/>
    <m/>
    <m/>
    <x v="1"/>
    <d v="2019-07-18T09:56:34.000"/>
    <s v="RT @MORALESS_GxDxTx: MORALESS next month GIG ‼︎_x000a_2019/8/31(土)@鹿児島 SR HALL_x000a__x000a_SOUTHERN JAWBREAKER _x000a__x000a_1Pint treato The Killkenny(北九州)_x000a_BLOODY_x000a_BRIO…"/>
    <m/>
    <m/>
    <x v="1"/>
    <m/>
    <s v="http://pbs.twimg.com/profile_images/1027192930421825536/eUQ1ELiE_normal.jpg"/>
    <x v="109"/>
    <s v="https://twitter.com/#!/yuuki_ookami/status/1151792870577147904"/>
    <m/>
    <m/>
    <s v="1151792870577147904"/>
    <m/>
    <b v="0"/>
    <n v="0"/>
    <s v=""/>
    <b v="0"/>
    <s v="en"/>
    <m/>
    <s v=""/>
    <b v="0"/>
    <n v="10"/>
    <s v="1151727958312144897"/>
    <s v="Twitter for iPhone"/>
    <b v="0"/>
    <s v="1151727958312144897"/>
    <s v="Tweet"/>
    <n v="0"/>
    <n v="0"/>
    <m/>
    <m/>
    <m/>
    <m/>
    <m/>
    <m/>
    <m/>
    <m/>
    <n v="1"/>
    <s v="4"/>
    <s v="4"/>
    <n v="0"/>
    <n v="0"/>
    <n v="1"/>
    <n v="4.545454545454546"/>
    <n v="0"/>
    <n v="0"/>
    <n v="21"/>
    <n v="95.45454545454545"/>
    <n v="22"/>
  </r>
  <r>
    <s v="iddamashi_kgsm"/>
    <s v="moraless_gxdxtx"/>
    <m/>
    <m/>
    <m/>
    <m/>
    <m/>
    <m/>
    <m/>
    <m/>
    <s v="No"/>
    <n v="120"/>
    <m/>
    <m/>
    <x v="1"/>
    <d v="2019-07-18T10:08:22.000"/>
    <s v="RT @MORALESS_GxDxTx: MORALESS next month GIG ‼︎_x000a_2019/8/31(土)@鹿児島 SR HALL_x000a__x000a_SOUTHERN JAWBREAKER _x000a__x000a_1Pint treato The Killkenny(北九州)_x000a_BLOODY_x000a_BRIO…"/>
    <m/>
    <m/>
    <x v="1"/>
    <m/>
    <s v="http://pbs.twimg.com/profile_images/1142800114756411392/tV1FJIYG_normal.jpg"/>
    <x v="110"/>
    <s v="https://twitter.com/#!/iddamashi_kgsm/status/1151795842065391616"/>
    <m/>
    <m/>
    <s v="1151795842065391616"/>
    <m/>
    <b v="0"/>
    <n v="0"/>
    <s v=""/>
    <b v="0"/>
    <s v="en"/>
    <m/>
    <s v=""/>
    <b v="0"/>
    <n v="10"/>
    <s v="1151727958312144897"/>
    <s v="Twitter for iPhone"/>
    <b v="0"/>
    <s v="1151727958312144897"/>
    <s v="Tweet"/>
    <n v="0"/>
    <n v="0"/>
    <m/>
    <m/>
    <m/>
    <m/>
    <m/>
    <m/>
    <m/>
    <m/>
    <n v="1"/>
    <s v="4"/>
    <s v="4"/>
    <n v="0"/>
    <n v="0"/>
    <n v="1"/>
    <n v="4.545454545454546"/>
    <n v="0"/>
    <n v="0"/>
    <n v="21"/>
    <n v="95.45454545454545"/>
    <n v="22"/>
  </r>
  <r>
    <s v="mojonogyakusyuu"/>
    <s v="moraless_gxdxtx"/>
    <m/>
    <m/>
    <m/>
    <m/>
    <m/>
    <m/>
    <m/>
    <m/>
    <s v="No"/>
    <n v="121"/>
    <m/>
    <m/>
    <x v="1"/>
    <d v="2019-07-18T10:20:36.000"/>
    <s v="RT @MORALESS_GxDxTx: MORALESS next month GIG ‼︎_x000a_2019/8/31(土)@鹿児島 SR HALL_x000a__x000a_SOUTHERN JAWBREAKER _x000a__x000a_1Pint treato The Killkenny(北九州)_x000a_BLOODY_x000a_BRIO…"/>
    <m/>
    <m/>
    <x v="1"/>
    <m/>
    <s v="http://pbs.twimg.com/profile_images/1145021992669573122/dI21CEQE_normal.jpg"/>
    <x v="111"/>
    <s v="https://twitter.com/#!/mojonogyakusyuu/status/1151798918281195521"/>
    <m/>
    <m/>
    <s v="1151798918281195521"/>
    <m/>
    <b v="0"/>
    <n v="0"/>
    <s v=""/>
    <b v="0"/>
    <s v="en"/>
    <m/>
    <s v=""/>
    <b v="0"/>
    <n v="10"/>
    <s v="1151727958312144897"/>
    <s v="Twitter for iPhone"/>
    <b v="0"/>
    <s v="1151727958312144897"/>
    <s v="Tweet"/>
    <n v="0"/>
    <n v="0"/>
    <m/>
    <m/>
    <m/>
    <m/>
    <m/>
    <m/>
    <m/>
    <m/>
    <n v="1"/>
    <s v="4"/>
    <s v="4"/>
    <n v="0"/>
    <n v="0"/>
    <n v="1"/>
    <n v="4.545454545454546"/>
    <n v="0"/>
    <n v="0"/>
    <n v="21"/>
    <n v="95.45454545454545"/>
    <n v="22"/>
  </r>
  <r>
    <s v="forrover"/>
    <s v="barleylabrador"/>
    <m/>
    <m/>
    <m/>
    <m/>
    <m/>
    <m/>
    <m/>
    <m/>
    <s v="No"/>
    <n v="122"/>
    <m/>
    <m/>
    <x v="1"/>
    <d v="2019-07-18T13:16:57.000"/>
    <s v="@ginagina_j @barleylabrador Barley definitely can do a “Stay” she just gets too excited for the treato sometimes 🤣🤣🤣 https://t.co/yNu9Q1MLLp"/>
    <m/>
    <m/>
    <x v="1"/>
    <s v="https://pbs.twimg.com/media/D_wrXzeXoAAQZhd.jpg"/>
    <s v="https://pbs.twimg.com/media/D_wrXzeXoAAQZhd.jpg"/>
    <x v="112"/>
    <s v="https://twitter.com/#!/forrover/status/1151843301651374080"/>
    <m/>
    <m/>
    <s v="1151843301651374080"/>
    <s v="1151842476984098816"/>
    <b v="0"/>
    <n v="5"/>
    <s v="626775800"/>
    <b v="0"/>
    <s v="en"/>
    <m/>
    <s v=""/>
    <b v="0"/>
    <n v="0"/>
    <s v=""/>
    <s v="Twitter for iPhone"/>
    <b v="0"/>
    <s v="1151842476984098816"/>
    <s v="Tweet"/>
    <n v="0"/>
    <n v="0"/>
    <m/>
    <m/>
    <m/>
    <m/>
    <m/>
    <m/>
    <m/>
    <m/>
    <n v="1"/>
    <s v="11"/>
    <s v="11"/>
    <m/>
    <m/>
    <m/>
    <m/>
    <m/>
    <m/>
    <m/>
    <m/>
    <m/>
  </r>
  <r>
    <s v="forrover"/>
    <s v="forrover"/>
    <m/>
    <m/>
    <m/>
    <m/>
    <m/>
    <m/>
    <m/>
    <m/>
    <s v="No"/>
    <n v="124"/>
    <m/>
    <m/>
    <x v="0"/>
    <d v="2019-06-04T13:45:41.000"/>
    <s v="Treato catching with a terrific trio! https://t.co/ZFF0sb0Dqf"/>
    <m/>
    <m/>
    <x v="1"/>
    <s v="https://pbs.twimg.com/media/D8OL8_bV4AAOEBo.jpg"/>
    <s v="https://pbs.twimg.com/media/D8OL8_bV4AAOEBo.jpg"/>
    <x v="113"/>
    <s v="https://twitter.com/#!/forrover/status/1135905464296849410"/>
    <m/>
    <m/>
    <s v="1135905464296849410"/>
    <m/>
    <b v="0"/>
    <n v="32"/>
    <s v=""/>
    <b v="0"/>
    <s v="en"/>
    <m/>
    <s v=""/>
    <b v="0"/>
    <n v="1"/>
    <s v=""/>
    <s v="Twitter for iPhone"/>
    <b v="0"/>
    <s v="1135905464296849410"/>
    <s v="Tweet"/>
    <n v="0"/>
    <n v="0"/>
    <m/>
    <m/>
    <m/>
    <m/>
    <m/>
    <m/>
    <m/>
    <m/>
    <n v="1"/>
    <s v="11"/>
    <s v="11"/>
    <n v="1"/>
    <n v="16.666666666666668"/>
    <n v="0"/>
    <n v="0"/>
    <n v="0"/>
    <n v="0"/>
    <n v="5"/>
    <n v="83.33333333333333"/>
    <n v="6"/>
  </r>
  <r>
    <s v="cheryl_lemme"/>
    <s v="dumptruckduke"/>
    <m/>
    <m/>
    <m/>
    <m/>
    <m/>
    <m/>
    <m/>
    <m/>
    <s v="No"/>
    <n v="125"/>
    <m/>
    <m/>
    <x v="1"/>
    <d v="2019-07-18T14:29:57.000"/>
    <s v="RT @DumptruckDuke: Welllll she left me. “Just for a few days.”_x000a_She gave me a treato and told me I was a gooboi and took my picture then smo…"/>
    <m/>
    <m/>
    <x v="1"/>
    <m/>
    <s v="http://abs.twimg.com/sticky/default_profile_images/default_profile_normal.png"/>
    <x v="114"/>
    <s v="https://twitter.com/#!/cheryl_lemme/status/1151861670702133248"/>
    <m/>
    <m/>
    <s v="1151861670702133248"/>
    <m/>
    <b v="0"/>
    <n v="0"/>
    <s v=""/>
    <b v="0"/>
    <s v="en"/>
    <m/>
    <s v=""/>
    <b v="0"/>
    <n v="6"/>
    <s v="1151810484087218176"/>
    <s v="Twitter for Android"/>
    <b v="0"/>
    <s v="1151810484087218176"/>
    <s v="Tweet"/>
    <n v="0"/>
    <n v="0"/>
    <m/>
    <m/>
    <m/>
    <m/>
    <m/>
    <m/>
    <m/>
    <m/>
    <n v="1"/>
    <s v="5"/>
    <s v="5"/>
    <n v="0"/>
    <n v="0"/>
    <n v="0"/>
    <n v="0"/>
    <n v="0"/>
    <n v="0"/>
    <n v="29"/>
    <n v="100"/>
    <n v="29"/>
  </r>
  <r>
    <s v="wendaidaballiz"/>
    <s v="fenwickcho"/>
    <m/>
    <m/>
    <m/>
    <m/>
    <m/>
    <m/>
    <m/>
    <m/>
    <s v="No"/>
    <n v="126"/>
    <m/>
    <m/>
    <x v="1"/>
    <d v="2019-07-08T14:42:05.000"/>
    <s v="RT @FenwickCHO: Good morning frens! Whenever I see floofs I automatically sit now. Then the puparazzi gets a pic, I get a treato, walkies c…"/>
    <m/>
    <m/>
    <x v="1"/>
    <m/>
    <s v="http://pbs.twimg.com/profile_images/1139513228982214656/_awSmEy3_normal.jpg"/>
    <x v="115"/>
    <s v="https://twitter.com/#!/wendaidaballiz/status/1148240845172281344"/>
    <m/>
    <m/>
    <s v="1148240845172281344"/>
    <m/>
    <b v="0"/>
    <n v="0"/>
    <s v=""/>
    <b v="0"/>
    <s v="en"/>
    <m/>
    <s v=""/>
    <b v="0"/>
    <n v="2"/>
    <s v="1148232317590282241"/>
    <s v="Twitter for iPhone"/>
    <b v="0"/>
    <s v="1148232317590282241"/>
    <s v="Tweet"/>
    <n v="0"/>
    <n v="0"/>
    <m/>
    <m/>
    <m/>
    <m/>
    <m/>
    <m/>
    <m/>
    <m/>
    <n v="1"/>
    <s v="5"/>
    <s v="5"/>
    <n v="1"/>
    <n v="4"/>
    <n v="0"/>
    <n v="0"/>
    <n v="0"/>
    <n v="0"/>
    <n v="24"/>
    <n v="96"/>
    <n v="25"/>
  </r>
  <r>
    <s v="wendaidaballiz"/>
    <s v="dumptruckduke"/>
    <m/>
    <m/>
    <m/>
    <m/>
    <m/>
    <m/>
    <m/>
    <m/>
    <s v="No"/>
    <n v="127"/>
    <m/>
    <m/>
    <x v="1"/>
    <d v="2019-07-18T14:42:46.000"/>
    <s v="RT @DumptruckDuke: Welllll she left me. “Just for a few days.”_x000a_She gave me a treato and told me I was a gooboi and took my picture then smo…"/>
    <m/>
    <m/>
    <x v="1"/>
    <m/>
    <s v="http://pbs.twimg.com/profile_images/1139513228982214656/_awSmEy3_normal.jpg"/>
    <x v="116"/>
    <s v="https://twitter.com/#!/wendaidaballiz/status/1151864896956653575"/>
    <m/>
    <m/>
    <s v="1151864896956653575"/>
    <m/>
    <b v="0"/>
    <n v="0"/>
    <s v=""/>
    <b v="0"/>
    <s v="en"/>
    <m/>
    <s v=""/>
    <b v="0"/>
    <n v="6"/>
    <s v="1151810484087218176"/>
    <s v="Twitter for iPhone"/>
    <b v="0"/>
    <s v="1151810484087218176"/>
    <s v="Tweet"/>
    <n v="0"/>
    <n v="0"/>
    <m/>
    <m/>
    <m/>
    <m/>
    <m/>
    <m/>
    <m/>
    <m/>
    <n v="1"/>
    <s v="5"/>
    <s v="5"/>
    <n v="0"/>
    <n v="0"/>
    <n v="0"/>
    <n v="0"/>
    <n v="0"/>
    <n v="0"/>
    <n v="29"/>
    <n v="100"/>
    <n v="29"/>
  </r>
  <r>
    <s v="hfl32004"/>
    <s v="dumptruckduke"/>
    <m/>
    <m/>
    <m/>
    <m/>
    <m/>
    <m/>
    <m/>
    <m/>
    <s v="No"/>
    <n v="128"/>
    <m/>
    <m/>
    <x v="1"/>
    <d v="2019-07-18T15:23:34.000"/>
    <s v="RT @DumptruckDuke: Welllll she left me. “Just for a few days.”_x000a_She gave me a treato and told me I was a gooboi and took my picture then smo…"/>
    <m/>
    <m/>
    <x v="1"/>
    <m/>
    <s v="http://abs.twimg.com/sticky/default_profile_images/default_profile_normal.png"/>
    <x v="117"/>
    <s v="https://twitter.com/#!/hfl32004/status/1151875163048292353"/>
    <m/>
    <m/>
    <s v="1151875163048292353"/>
    <m/>
    <b v="0"/>
    <n v="0"/>
    <s v=""/>
    <b v="0"/>
    <s v="en"/>
    <m/>
    <s v=""/>
    <b v="0"/>
    <n v="6"/>
    <s v="1151810484087218176"/>
    <s v="Twitter for Android"/>
    <b v="0"/>
    <s v="1151810484087218176"/>
    <s v="Tweet"/>
    <n v="0"/>
    <n v="0"/>
    <m/>
    <m/>
    <m/>
    <m/>
    <m/>
    <m/>
    <m/>
    <m/>
    <n v="1"/>
    <s v="5"/>
    <s v="5"/>
    <n v="0"/>
    <n v="0"/>
    <n v="0"/>
    <n v="0"/>
    <n v="0"/>
    <n v="0"/>
    <n v="29"/>
    <n v="100"/>
    <n v="29"/>
  </r>
  <r>
    <s v="whatevernever14"/>
    <s v="dumptruckduke"/>
    <m/>
    <m/>
    <m/>
    <m/>
    <m/>
    <m/>
    <m/>
    <m/>
    <s v="No"/>
    <n v="129"/>
    <m/>
    <m/>
    <x v="1"/>
    <d v="2019-07-18T18:39:12.000"/>
    <s v="RT @DumptruckDuke: Welllll she left me. “Just for a few days.”_x000a_She gave me a treato and told me I was a gooboi and took my picture then smo…"/>
    <m/>
    <m/>
    <x v="1"/>
    <m/>
    <s v="http://pbs.twimg.com/profile_images/1135260833020166144/4bAKX60__normal.png"/>
    <x v="118"/>
    <s v="https://twitter.com/#!/whatevernever14/status/1151924396866453504"/>
    <m/>
    <m/>
    <s v="1151924396866453504"/>
    <m/>
    <b v="0"/>
    <n v="0"/>
    <s v=""/>
    <b v="0"/>
    <s v="en"/>
    <m/>
    <s v=""/>
    <b v="0"/>
    <n v="6"/>
    <s v="1151810484087218176"/>
    <s v="Twitter Web App"/>
    <b v="0"/>
    <s v="1151810484087218176"/>
    <s v="Tweet"/>
    <n v="0"/>
    <n v="0"/>
    <m/>
    <m/>
    <m/>
    <m/>
    <m/>
    <m/>
    <m/>
    <m/>
    <n v="1"/>
    <s v="5"/>
    <s v="5"/>
    <n v="0"/>
    <n v="0"/>
    <n v="0"/>
    <n v="0"/>
    <n v="0"/>
    <n v="0"/>
    <n v="29"/>
    <n v="100"/>
    <n v="29"/>
  </r>
  <r>
    <s v="xxladyscreamxx"/>
    <s v="xxladyscreamxx"/>
    <m/>
    <m/>
    <m/>
    <m/>
    <m/>
    <m/>
    <m/>
    <m/>
    <s v="No"/>
    <n v="130"/>
    <m/>
    <m/>
    <x v="0"/>
    <d v="2019-07-18T19:03:57.000"/>
    <s v="$1 = 1 treato for Max 🐶 https://t.co/tILvFLxN2a"/>
    <m/>
    <m/>
    <x v="1"/>
    <s v="https://pbs.twimg.com/media/D_x6y-HX4AE7HET.jpg"/>
    <s v="https://pbs.twimg.com/media/D_x6y-HX4AE7HET.jpg"/>
    <x v="119"/>
    <s v="https://twitter.com/#!/xxladyscreamxx/status/1151930625152167937"/>
    <m/>
    <m/>
    <s v="1151930625152167937"/>
    <s v="1151918634568159232"/>
    <b v="0"/>
    <n v="1"/>
    <s v="155099201"/>
    <b v="0"/>
    <s v="en"/>
    <m/>
    <s v=""/>
    <b v="0"/>
    <n v="0"/>
    <s v=""/>
    <s v="Twitter for iPhone"/>
    <b v="0"/>
    <s v="1151918634568159232"/>
    <s v="Tweet"/>
    <n v="0"/>
    <n v="0"/>
    <m/>
    <m/>
    <m/>
    <m/>
    <m/>
    <m/>
    <m/>
    <m/>
    <n v="1"/>
    <s v="1"/>
    <s v="1"/>
    <n v="0"/>
    <n v="0"/>
    <n v="0"/>
    <n v="0"/>
    <n v="0"/>
    <n v="0"/>
    <n v="5"/>
    <n v="100"/>
    <n v="5"/>
  </r>
  <r>
    <s v="barneylab1"/>
    <s v="dumptruckduke"/>
    <m/>
    <m/>
    <m/>
    <m/>
    <m/>
    <m/>
    <m/>
    <m/>
    <s v="No"/>
    <n v="131"/>
    <m/>
    <m/>
    <x v="1"/>
    <d v="2019-07-18T19:39:01.000"/>
    <s v="RT @DumptruckDuke: Welllll she left me. “Just for a few days.”_x000a_She gave me a treato and told me I was a gooboi and took my picture then smo…"/>
    <m/>
    <m/>
    <x v="1"/>
    <m/>
    <s v="http://pbs.twimg.com/profile_images/773209996918161408/yTxLIRcL_normal.jpg"/>
    <x v="120"/>
    <s v="https://twitter.com/#!/barneylab1/status/1151939451184197632"/>
    <m/>
    <m/>
    <s v="1151939451184197632"/>
    <m/>
    <b v="0"/>
    <n v="0"/>
    <s v=""/>
    <b v="0"/>
    <s v="en"/>
    <m/>
    <s v=""/>
    <b v="0"/>
    <n v="6"/>
    <s v="1151810484087218176"/>
    <s v="Twitter for Android"/>
    <b v="0"/>
    <s v="1151810484087218176"/>
    <s v="Tweet"/>
    <n v="0"/>
    <n v="0"/>
    <m/>
    <m/>
    <m/>
    <m/>
    <m/>
    <m/>
    <m/>
    <m/>
    <n v="1"/>
    <s v="5"/>
    <s v="5"/>
    <n v="0"/>
    <n v="0"/>
    <n v="0"/>
    <n v="0"/>
    <n v="0"/>
    <n v="0"/>
    <n v="29"/>
    <n v="100"/>
    <n v="29"/>
  </r>
  <r>
    <s v="nxixtx"/>
    <s v="nxixtx"/>
    <m/>
    <m/>
    <m/>
    <m/>
    <m/>
    <m/>
    <m/>
    <m/>
    <s v="No"/>
    <n v="132"/>
    <m/>
    <m/>
    <x v="0"/>
    <d v="2019-07-01T10:57:09.000"/>
    <s v="Brionicsã®æ¬¡ã®ãƒ©ã‚¤ãƒ–ã¯åŒ—ä¹å·žã‚ˆã‚Š1pint Treato The Killkennyã‚’è¿Žãˆã€Bloodyã€The Pintsã€Moralessã¨è¶…å¼·åŠ›ãƒ¡ãƒ³ãƒ„ï¼_x000a__x000a_SRãƒ›ãƒ¼ãƒ«ãŒã‚¢ã‚¤ãƒªãƒƒã‚·ãƒ¥ã«â€¦ãƒ©ã‚¹ãƒ†ã‚£ãƒƒã‚¯ã«â€¦æ¿€ã—ãã€æºã‚Œã‚‹ï¼è¸Šã‚‹ï¼ï¼_x000a__x000a_å¤ã®çµ‚ã‚ã‚Šã«ä¸€æ±—ã‹ã„ã¦ã„ãã¾ã—ã‚‡ã†ï¼ https://t.co/1lz1U9yslc"/>
    <s v="https://twitter.com/brionicsjp/status/1145645030226268162"/>
    <s v="twitter.com"/>
    <x v="1"/>
    <m/>
    <s v="http://pbs.twimg.com/profile_images/1124405912481832960/2dEmsfNe_normal.jpg"/>
    <x v="121"/>
    <s v="https://twitter.com/#!/nxixtx/status/1145647523186348032"/>
    <m/>
    <m/>
    <s v="1145647523186348032"/>
    <m/>
    <b v="0"/>
    <n v="4"/>
    <s v=""/>
    <b v="1"/>
    <s v="ja"/>
    <m/>
    <s v="1145645030226268162"/>
    <b v="0"/>
    <n v="3"/>
    <s v=""/>
    <s v="Twitter for iPhone"/>
    <b v="0"/>
    <s v="1145647523186348032"/>
    <s v="Tweet"/>
    <n v="0"/>
    <n v="0"/>
    <m/>
    <m/>
    <m/>
    <m/>
    <m/>
    <m/>
    <m/>
    <m/>
    <n v="4"/>
    <s v="4"/>
    <s v="4"/>
    <n v="0"/>
    <n v="0"/>
    <n v="0"/>
    <n v="0"/>
    <n v="0"/>
    <n v="0"/>
    <n v="77"/>
    <n v="100"/>
    <n v="77"/>
  </r>
  <r>
    <s v="nxixtx"/>
    <s v="brionicsjp"/>
    <m/>
    <m/>
    <m/>
    <m/>
    <m/>
    <m/>
    <m/>
    <m/>
    <s v="No"/>
    <n v="133"/>
    <m/>
    <m/>
    <x v="1"/>
    <d v="2019-07-01T13:53:50.000"/>
    <s v="RT @brionicsjp: Next Brionics gig...!!!_x000a__x000a_2019.08.31(SAT)_x000a__x000a_Rage presents_x000a_&quot;SOUTHERN JAWBREAKER&quot;_x000a_ï¼ é¹¿å…å³¶SR Hall_x000a__x000a_OPEN/19:30 _x000a_START/20:00_x000a_ADV Â¥200â€¦"/>
    <m/>
    <m/>
    <x v="1"/>
    <m/>
    <s v="http://pbs.twimg.com/profile_images/1124405912481832960/2dEmsfNe_normal.jpg"/>
    <x v="122"/>
    <s v="https://twitter.com/#!/nxixtx/status/1145691989435748353"/>
    <m/>
    <m/>
    <s v="1145691989435748353"/>
    <m/>
    <b v="0"/>
    <n v="0"/>
    <s v=""/>
    <b v="0"/>
    <s v="en"/>
    <m/>
    <s v=""/>
    <b v="0"/>
    <n v="7"/>
    <s v="1145645030226268162"/>
    <s v="Twitter for iPhone"/>
    <b v="0"/>
    <s v="1145645030226268162"/>
    <s v="Tweet"/>
    <n v="0"/>
    <n v="0"/>
    <m/>
    <m/>
    <m/>
    <m/>
    <m/>
    <m/>
    <m/>
    <m/>
    <n v="1"/>
    <s v="4"/>
    <s v="4"/>
    <n v="0"/>
    <n v="0"/>
    <n v="1"/>
    <n v="3.5714285714285716"/>
    <n v="0"/>
    <n v="0"/>
    <n v="27"/>
    <n v="96.42857142857143"/>
    <n v="28"/>
  </r>
  <r>
    <s v="nxixtx"/>
    <s v="nxixtx"/>
    <m/>
    <m/>
    <m/>
    <m/>
    <m/>
    <m/>
    <m/>
    <m/>
    <s v="No"/>
    <n v="134"/>
    <m/>
    <m/>
    <x v="0"/>
    <d v="2019-07-01T20:22:03.000"/>
    <s v="1pint Treato The Killkennyã‚’ã‚²ã‚¹ãƒˆã«è¿Žãˆ8æœˆ31æ—¥ã«SR Hallã§é–‹å‚¬ã•ã‚Œã‚‹&quot;Southern Jawbreaker&quot;ã®Facebookã‚¤ãƒ™ãƒ³ãƒˆãƒšãƒ¼ã‚¸ã‚’ä½œæˆã—ã¾ã—ãŸã€‚_x000a_æ›¸ã„ã¦ã‚ã‚‹ã“ã¨ã¯å¤‰ã‚ã‚Šã¾ã›ã‚“ãŒè‰¯ã‘ã‚Œã°è¦—ã„ã¦ã„ã£ã¦ãã ã•ã„ã­ï¼_x000a__x000a_https://t.co/nelYaZnSLr"/>
    <s v="https://www.facebook.com/events/464599290784436/"/>
    <s v="facebook.com"/>
    <x v="1"/>
    <m/>
    <s v="http://pbs.twimg.com/profile_images/1124405912481832960/2dEmsfNe_normal.jpg"/>
    <x v="123"/>
    <s v="https://twitter.com/#!/nxixtx/status/1145789685983141888"/>
    <m/>
    <m/>
    <s v="1145789685983141888"/>
    <s v="1145647523186348032"/>
    <b v="0"/>
    <n v="0"/>
    <s v="317160778"/>
    <b v="0"/>
    <s v="ja"/>
    <m/>
    <s v=""/>
    <b v="0"/>
    <n v="0"/>
    <s v=""/>
    <s v="Twitter Web Client"/>
    <b v="0"/>
    <s v="1145647523186348032"/>
    <s v="Tweet"/>
    <n v="0"/>
    <n v="0"/>
    <m/>
    <m/>
    <m/>
    <m/>
    <m/>
    <m/>
    <m/>
    <m/>
    <n v="4"/>
    <s v="4"/>
    <s v="4"/>
    <n v="0"/>
    <n v="0"/>
    <n v="0"/>
    <n v="0"/>
    <n v="0"/>
    <n v="0"/>
    <n v="65"/>
    <n v="100"/>
    <n v="65"/>
  </r>
  <r>
    <s v="nxixtx"/>
    <s v="nxixtx"/>
    <m/>
    <m/>
    <m/>
    <m/>
    <m/>
    <m/>
    <m/>
    <m/>
    <s v="No"/>
    <n v="135"/>
    <m/>
    <m/>
    <x v="0"/>
    <d v="2019-07-03T01:56:05.000"/>
    <s v="RT @NxIxTx: 1pint Treato The Killkennyã‚’ã‚²ã‚¹ãƒˆã«è¿Žãˆ8æœˆ31æ—¥ã«SR Hallã§é–‹å‚¬ã•ã‚Œã‚‹&quot;Southern Jawbreaker&quot;ã®Facebookã‚¤ãƒ™ãƒ³ãƒˆãƒšãƒ¼ã‚¸ã‚’ä½œæˆã—ã¾ã—ãŸã€‚_x000a_æ›¸ã„ã¦ã‚ã‚‹ã“ã¨ã¯å¤‰ã‚ã‚Šã¾ã›ã‚“ãŒè‰¯ã‘ã‚Œã°è¦—ã„ã¦ã„ã£ã¦ãã ã•ã„â€¦"/>
    <m/>
    <m/>
    <x v="1"/>
    <m/>
    <s v="http://pbs.twimg.com/profile_images/1124405912481832960/2dEmsfNe_normal.jpg"/>
    <x v="124"/>
    <s v="https://twitter.com/#!/nxixtx/status/1146236137301659648"/>
    <m/>
    <m/>
    <s v="1146236137301659648"/>
    <m/>
    <b v="0"/>
    <n v="0"/>
    <s v=""/>
    <b v="0"/>
    <s v="ja"/>
    <m/>
    <s v=""/>
    <b v="0"/>
    <n v="1"/>
    <s v="1145789685983141888"/>
    <s v="Twitter for iPhone"/>
    <b v="0"/>
    <s v="1145789685983141888"/>
    <s v="Tweet"/>
    <n v="0"/>
    <n v="0"/>
    <m/>
    <m/>
    <m/>
    <m/>
    <m/>
    <m/>
    <m/>
    <m/>
    <n v="4"/>
    <s v="4"/>
    <s v="4"/>
    <n v="0"/>
    <n v="0"/>
    <n v="0"/>
    <n v="0"/>
    <n v="0"/>
    <n v="0"/>
    <n v="66"/>
    <n v="100"/>
    <n v="66"/>
  </r>
  <r>
    <s v="nxixtx"/>
    <s v="nxixtx"/>
    <m/>
    <m/>
    <m/>
    <m/>
    <m/>
    <m/>
    <m/>
    <m/>
    <s v="No"/>
    <n v="136"/>
    <m/>
    <m/>
    <x v="0"/>
    <d v="2019-07-07T03:21:02.000"/>
    <s v="Brionicsの次のライブはこちら！北九州より1Pint treato The Killkennyを迎え、地元勢も超強力メンツ！！_x000a__x000a_2019.08.31(SAT)_x000a__x000a_Rage presents_x000a_&quot;SOUTHERN JAWBREAKER&quot;_x000a_＠鹿児島SR Hall_x000a__x000a_OPEN/19:30 _x000a_START/20:00_x000a_ADV ¥2000(+1D)_x000a_DOOR ¥2500(+1D)_x000a__x000a_1Pint treato The… https://t.co/Sy2Eg3bGR4"/>
    <s v="https://www.instagram.com/p/Bzmam9Pnd5I/?igshid=4hqeycbxpbm2"/>
    <s v="instagram.com"/>
    <x v="1"/>
    <m/>
    <s v="http://pbs.twimg.com/profile_images/1124405912481832960/2dEmsfNe_normal.jpg"/>
    <x v="125"/>
    <s v="https://twitter.com/#!/nxixtx/status/1147707067353821184"/>
    <n v="31.59067797"/>
    <n v="130.55188992"/>
    <s v="1147707067353821184"/>
    <m/>
    <b v="0"/>
    <n v="3"/>
    <s v=""/>
    <b v="0"/>
    <s v="ja"/>
    <m/>
    <s v=""/>
    <b v="0"/>
    <n v="2"/>
    <s v=""/>
    <s v="Instagram"/>
    <b v="0"/>
    <s v="1147707067353821184"/>
    <s v="Tweet"/>
    <n v="0"/>
    <n v="0"/>
    <s v="130.386605,31.293058 _x000a_130.724893,31.293058 _x000a_130.724893,31.75256 _x000a_130.386605,31.75256"/>
    <s v="Japan"/>
    <s v="JP"/>
    <s v="Kagoshima-shi, Kagoshima"/>
    <s v="77890cc3b730bd37"/>
    <s v="Kagoshima-shi"/>
    <s v="city"/>
    <s v="https://api.twitter.com/1.1/geo/id/77890cc3b730bd37.json"/>
    <n v="4"/>
    <s v="4"/>
    <s v="4"/>
    <n v="0"/>
    <n v="0"/>
    <n v="1"/>
    <n v="3.225806451612903"/>
    <n v="0"/>
    <n v="0"/>
    <n v="30"/>
    <n v="96.7741935483871"/>
    <n v="31"/>
  </r>
  <r>
    <s v="nxixtx"/>
    <s v="moraless_gxdxtx"/>
    <m/>
    <m/>
    <m/>
    <m/>
    <m/>
    <m/>
    <m/>
    <m/>
    <s v="No"/>
    <n v="137"/>
    <m/>
    <m/>
    <x v="1"/>
    <d v="2019-07-18T05:50:22.000"/>
    <s v="RT @MORALESS_GxDxTx: MORALESS next month GIG ‼︎_x000a_2019/8/31(土)@鹿児島 SR HALL_x000a__x000a_SOUTHERN JAWBREAKER _x000a__x000a_1Pint treato The Killkenny(北九州)_x000a_BLOODY_x000a_BRIO…"/>
    <m/>
    <m/>
    <x v="1"/>
    <m/>
    <s v="http://pbs.twimg.com/profile_images/1124405912481832960/2dEmsfNe_normal.jpg"/>
    <x v="126"/>
    <s v="https://twitter.com/#!/nxixtx/status/1151730911764832256"/>
    <m/>
    <m/>
    <s v="1151730911764832256"/>
    <m/>
    <b v="0"/>
    <n v="0"/>
    <s v=""/>
    <b v="0"/>
    <s v="en"/>
    <m/>
    <s v=""/>
    <b v="0"/>
    <n v="10"/>
    <s v="1151727958312144897"/>
    <s v="Twitter for iPhone"/>
    <b v="0"/>
    <s v="1151727958312144897"/>
    <s v="Tweet"/>
    <n v="0"/>
    <n v="0"/>
    <m/>
    <m/>
    <m/>
    <m/>
    <m/>
    <m/>
    <m/>
    <m/>
    <n v="1"/>
    <s v="4"/>
    <s v="4"/>
    <n v="0"/>
    <n v="0"/>
    <n v="1"/>
    <n v="4.545454545454546"/>
    <n v="0"/>
    <n v="0"/>
    <n v="21"/>
    <n v="95.45454545454545"/>
    <n v="22"/>
  </r>
  <r>
    <s v="whisky_time"/>
    <s v="nxixtx"/>
    <m/>
    <m/>
    <m/>
    <m/>
    <m/>
    <m/>
    <m/>
    <m/>
    <s v="No"/>
    <n v="138"/>
    <m/>
    <m/>
    <x v="1"/>
    <d v="2019-07-07T04:41:43.000"/>
    <s v="RT @NxIxTx: Brionicsの次のライブはこちら！北九州より1Pint treato The Killkennyを迎え、地元勢も超強力メンツ！！_x000a__x000a_2019.08.31(SAT)_x000a__x000a_Rage presents_x000a_&quot;SOUTHERN JAWBREAKER&quot;_x000a_＠鹿児島SR…"/>
    <m/>
    <m/>
    <x v="1"/>
    <m/>
    <s v="http://pbs.twimg.com/profile_images/937325236197892097/tRNYX52u_normal.jpg"/>
    <x v="127"/>
    <s v="https://twitter.com/#!/whisky_time/status/1147727371149033472"/>
    <m/>
    <m/>
    <s v="1147727371149033472"/>
    <m/>
    <b v="0"/>
    <n v="0"/>
    <s v=""/>
    <b v="0"/>
    <s v="ja"/>
    <m/>
    <s v=""/>
    <b v="0"/>
    <n v="2"/>
    <s v="1147707067353821184"/>
    <s v="Twitter for iPhone"/>
    <b v="0"/>
    <s v="1147707067353821184"/>
    <s v="Tweet"/>
    <n v="0"/>
    <n v="0"/>
    <m/>
    <m/>
    <m/>
    <m/>
    <m/>
    <m/>
    <m/>
    <m/>
    <n v="1"/>
    <s v="4"/>
    <s v="4"/>
    <n v="0"/>
    <n v="0"/>
    <n v="1"/>
    <n v="5.882352941176471"/>
    <n v="0"/>
    <n v="0"/>
    <n v="16"/>
    <n v="94.11764705882354"/>
    <n v="17"/>
  </r>
  <r>
    <s v="kiyo_kxcxhxc"/>
    <s v="moraless_gxdxtx"/>
    <m/>
    <m/>
    <m/>
    <m/>
    <m/>
    <m/>
    <m/>
    <m/>
    <s v="No"/>
    <n v="139"/>
    <m/>
    <m/>
    <x v="1"/>
    <d v="2019-07-18T05:53:26.000"/>
    <s v="RT @MORALESS_GxDxTx: MORALESS next month GIG ‼︎_x000a_2019/8/31(土)@鹿児島 SR HALL_x000a__x000a_SOUTHERN JAWBREAKER _x000a__x000a_1Pint treato The Killkenny(北九州)_x000a_BLOODY_x000a_BRIO…"/>
    <m/>
    <m/>
    <x v="1"/>
    <m/>
    <s v="http://pbs.twimg.com/profile_images/1096656539744489472/uei_DpGH_normal.jpg"/>
    <x v="128"/>
    <s v="https://twitter.com/#!/kiyo_kxcxhxc/status/1151731686289182720"/>
    <m/>
    <m/>
    <s v="1151731686289182720"/>
    <m/>
    <b v="0"/>
    <n v="0"/>
    <s v=""/>
    <b v="0"/>
    <s v="en"/>
    <m/>
    <s v=""/>
    <b v="0"/>
    <n v="10"/>
    <s v="1151727958312144897"/>
    <s v="Twitter for iPhone"/>
    <b v="0"/>
    <s v="1151727958312144897"/>
    <s v="Tweet"/>
    <n v="0"/>
    <n v="0"/>
    <m/>
    <m/>
    <m/>
    <m/>
    <m/>
    <m/>
    <m/>
    <m/>
    <n v="1"/>
    <s v="4"/>
    <s v="4"/>
    <n v="0"/>
    <n v="0"/>
    <n v="1"/>
    <n v="4.545454545454546"/>
    <n v="0"/>
    <n v="0"/>
    <n v="21"/>
    <n v="95.45454545454545"/>
    <n v="22"/>
  </r>
  <r>
    <s v="kiyo_kxcxhxc"/>
    <s v="whisky_time"/>
    <m/>
    <m/>
    <m/>
    <m/>
    <m/>
    <m/>
    <m/>
    <m/>
    <s v="No"/>
    <n v="140"/>
    <m/>
    <m/>
    <x v="1"/>
    <d v="2019-07-19T00:42:10.000"/>
    <s v="RT @Whisky_Time: 近頃少なくなった仲が良くて近い世代でのGIG_x000a_レイジの招集で久々に実現！！_x000a_このメンバーで1Pint treato The Killkennyを迎えられるのは最高です🍻_x000a_YouTubeでGIGの映像観てワクワクしております🤘_x000a_MORALESSも…"/>
    <m/>
    <m/>
    <x v="1"/>
    <m/>
    <s v="http://pbs.twimg.com/profile_images/1096656539744489472/uei_DpGH_normal.jpg"/>
    <x v="129"/>
    <s v="https://twitter.com/#!/kiyo_kxcxhxc/status/1152015740989403136"/>
    <m/>
    <m/>
    <s v="1152015740989403136"/>
    <m/>
    <b v="0"/>
    <n v="0"/>
    <s v=""/>
    <b v="1"/>
    <s v="ja"/>
    <m/>
    <s v="1151727958312144897"/>
    <b v="0"/>
    <n v="3"/>
    <s v="1152013452296146944"/>
    <s v="Twitter for iPhone"/>
    <b v="0"/>
    <s v="1152013452296146944"/>
    <s v="Tweet"/>
    <n v="0"/>
    <n v="0"/>
    <m/>
    <m/>
    <m/>
    <m/>
    <m/>
    <m/>
    <m/>
    <m/>
    <n v="1"/>
    <s v="4"/>
    <s v="4"/>
    <n v="0"/>
    <n v="0"/>
    <n v="0"/>
    <n v="0"/>
    <n v="0"/>
    <n v="0"/>
    <n v="10"/>
    <n v="100"/>
    <n v="10"/>
  </r>
  <r>
    <s v="oppaida85712554"/>
    <s v="whisky_time"/>
    <m/>
    <m/>
    <m/>
    <m/>
    <m/>
    <m/>
    <m/>
    <m/>
    <s v="No"/>
    <n v="141"/>
    <m/>
    <m/>
    <x v="1"/>
    <d v="2019-07-19T01:02:20.000"/>
    <s v="RT @Whisky_Time: 近頃少なくなった仲が良くて近い世代でのGIG_x000a_レイジの招集で久々に実現！！_x000a_このメンバーで1Pint treato The Killkennyを迎えられるのは最高です🍻_x000a_YouTubeでGIGの映像観てワクワクしております🤘_x000a_MORALESSも…"/>
    <m/>
    <m/>
    <x v="1"/>
    <m/>
    <s v="http://pbs.twimg.com/profile_images/1063023959040348164/ljWgIkkq_normal.jpg"/>
    <x v="130"/>
    <s v="https://twitter.com/#!/oppaida85712554/status/1152020815484837888"/>
    <m/>
    <m/>
    <s v="1152020815484837888"/>
    <m/>
    <b v="0"/>
    <n v="0"/>
    <s v=""/>
    <b v="1"/>
    <s v="ja"/>
    <m/>
    <s v="1151727958312144897"/>
    <b v="0"/>
    <n v="3"/>
    <s v="1152013452296146944"/>
    <s v="Twitter for Android"/>
    <b v="0"/>
    <s v="1152013452296146944"/>
    <s v="Tweet"/>
    <n v="0"/>
    <n v="0"/>
    <m/>
    <m/>
    <m/>
    <m/>
    <m/>
    <m/>
    <m/>
    <m/>
    <n v="1"/>
    <s v="4"/>
    <s v="4"/>
    <n v="0"/>
    <n v="0"/>
    <n v="0"/>
    <n v="0"/>
    <n v="0"/>
    <n v="0"/>
    <n v="10"/>
    <n v="100"/>
    <n v="10"/>
  </r>
  <r>
    <s v="badger4657"/>
    <s v="dumptruckduke"/>
    <m/>
    <m/>
    <m/>
    <m/>
    <m/>
    <m/>
    <m/>
    <m/>
    <s v="No"/>
    <n v="142"/>
    <m/>
    <m/>
    <x v="1"/>
    <d v="2019-07-19T02:02:38.000"/>
    <s v="RT @DumptruckDuke: Welllll she left me. “Just for a few days.”_x000a_She gave me a treato and told me I was a gooboi and took my picture then smo…"/>
    <m/>
    <m/>
    <x v="1"/>
    <m/>
    <s v="http://abs.twimg.com/sticky/default_profile_images/default_profile_normal.png"/>
    <x v="131"/>
    <s v="https://twitter.com/#!/badger4657/status/1152035988383780865"/>
    <m/>
    <m/>
    <s v="1152035988383780865"/>
    <m/>
    <b v="0"/>
    <n v="0"/>
    <s v=""/>
    <b v="0"/>
    <s v="en"/>
    <m/>
    <s v=""/>
    <b v="0"/>
    <n v="11"/>
    <s v="1151810484087218176"/>
    <s v="Twitter for iPhone"/>
    <b v="0"/>
    <s v="1151810484087218176"/>
    <s v="Tweet"/>
    <n v="0"/>
    <n v="0"/>
    <m/>
    <m/>
    <m/>
    <m/>
    <m/>
    <m/>
    <m/>
    <m/>
    <n v="1"/>
    <s v="5"/>
    <s v="5"/>
    <n v="0"/>
    <n v="0"/>
    <n v="0"/>
    <n v="0"/>
    <n v="0"/>
    <n v="0"/>
    <n v="29"/>
    <n v="100"/>
    <n v="29"/>
  </r>
  <r>
    <s v="moraless_gxdxtx"/>
    <s v="brionicsjp"/>
    <m/>
    <m/>
    <m/>
    <m/>
    <m/>
    <m/>
    <m/>
    <m/>
    <s v="Yes"/>
    <n v="143"/>
    <m/>
    <m/>
    <x v="1"/>
    <d v="2019-07-01T23:48:47.000"/>
    <s v="RT @brionicsjp: Next Brionics gig...!!!_x000a__x000a_2019.08.31(SAT)_x000a__x000a_Rage presents_x000a_&quot;SOUTHERN JAWBREAKER&quot;_x000a_ï¼ é¹¿å…å³¶SR Hall_x000a__x000a_OPEN/19:30 _x000a_START/20:00_x000a_ADV Â¥200â€¦"/>
    <m/>
    <m/>
    <x v="1"/>
    <m/>
    <s v="http://pbs.twimg.com/profile_images/844055625621360641/OjBQsJAr_normal.jpg"/>
    <x v="132"/>
    <s v="https://twitter.com/#!/moraless_gxdxtx/status/1145841712100544512"/>
    <m/>
    <m/>
    <s v="1145841712100544512"/>
    <m/>
    <b v="0"/>
    <n v="0"/>
    <s v=""/>
    <b v="0"/>
    <s v="en"/>
    <m/>
    <s v=""/>
    <b v="0"/>
    <n v="9"/>
    <s v="1145645030226268162"/>
    <s v="Twitter for iPhone"/>
    <b v="0"/>
    <s v="1145645030226268162"/>
    <s v="Tweet"/>
    <n v="0"/>
    <n v="0"/>
    <m/>
    <m/>
    <m/>
    <m/>
    <m/>
    <m/>
    <m/>
    <m/>
    <n v="1"/>
    <s v="4"/>
    <s v="4"/>
    <n v="0"/>
    <n v="0"/>
    <n v="1"/>
    <n v="3.5714285714285716"/>
    <n v="0"/>
    <n v="0"/>
    <n v="27"/>
    <n v="96.42857142857143"/>
    <n v="28"/>
  </r>
  <r>
    <s v="brionicsjp"/>
    <s v="brionicsjp"/>
    <m/>
    <m/>
    <m/>
    <m/>
    <m/>
    <m/>
    <m/>
    <m/>
    <s v="No"/>
    <n v="144"/>
    <m/>
    <m/>
    <x v="0"/>
    <d v="2019-07-01T10:47:14.000"/>
    <s v="Next Brionics gig...!!!_x000a__x000a_2019.08.31(SAT)_x000a__x000a_Rage presents_x000a_&quot;SOUTHERN JAWBREAKER&quot;_x000a_ï¼ é¹¿å…å³¶SR Hall_x000a__x000a_OPEN/19:30 _x000a_START/20:00_x000a_ADV Â¥2000(+1D)_x000a_DOOR Â¥2500(+1D)_x000a__x000a_1Pint treato The Killkenny(åŒ—ä¹å·ž)_x000a_BLOODY_x000a_BRIONICS_x000a_The Pints_x000a_MORALESS https://t.co/fjFDBfpmKp"/>
    <m/>
    <m/>
    <x v="1"/>
    <s v="https://pbs.twimg.com/media/D-YmE_wU4AAyOMB.jpg"/>
    <s v="https://pbs.twimg.com/media/D-YmE_wU4AAyOMB.jpg"/>
    <x v="133"/>
    <s v="https://twitter.com/#!/brionicsjp/status/1145645030226268162"/>
    <m/>
    <m/>
    <s v="1145645030226268162"/>
    <m/>
    <b v="0"/>
    <n v="5"/>
    <s v=""/>
    <b v="0"/>
    <s v="en"/>
    <m/>
    <s v=""/>
    <b v="0"/>
    <n v="7"/>
    <s v=""/>
    <s v="Twitter for iPhone"/>
    <b v="0"/>
    <s v="1145645030226268162"/>
    <s v="Tweet"/>
    <n v="0"/>
    <n v="0"/>
    <m/>
    <m/>
    <m/>
    <m/>
    <m/>
    <m/>
    <m/>
    <m/>
    <n v="2"/>
    <s v="4"/>
    <s v="4"/>
    <n v="0"/>
    <n v="0"/>
    <n v="2"/>
    <n v="4.545454545454546"/>
    <n v="0"/>
    <n v="0"/>
    <n v="42"/>
    <n v="95.45454545454545"/>
    <n v="44"/>
  </r>
  <r>
    <s v="brionicsjp"/>
    <s v="brionicsjp"/>
    <m/>
    <m/>
    <m/>
    <m/>
    <m/>
    <m/>
    <m/>
    <m/>
    <s v="No"/>
    <n v="145"/>
    <m/>
    <m/>
    <x v="0"/>
    <d v="2019-07-02T03:11:10.000"/>
    <s v="RT @brionicsjp: Next Brionics gig...!!!_x000a__x000a_2019.08.31(SAT)_x000a__x000a_Rage presents_x000a_&quot;SOUTHERN JAWBREAKER&quot;_x000a_ï¼ é¹¿å…å³¶SR Hall_x000a__x000a_OPEN/19:30 _x000a_START/20:00_x000a_ADV Â¥200â€¦"/>
    <m/>
    <m/>
    <x v="1"/>
    <m/>
    <s v="http://pbs.twimg.com/profile_images/891957314000834560/U_vKs7Gh_normal.jpg"/>
    <x v="134"/>
    <s v="https://twitter.com/#!/brionicsjp/status/1145892641495633920"/>
    <m/>
    <m/>
    <s v="1145892641495633920"/>
    <m/>
    <b v="0"/>
    <n v="0"/>
    <s v=""/>
    <b v="0"/>
    <s v="en"/>
    <m/>
    <s v=""/>
    <b v="0"/>
    <n v="9"/>
    <s v="1145645030226268162"/>
    <s v="Twitter for iPhone"/>
    <b v="0"/>
    <s v="1145645030226268162"/>
    <s v="Tweet"/>
    <n v="0"/>
    <n v="0"/>
    <m/>
    <m/>
    <m/>
    <m/>
    <m/>
    <m/>
    <m/>
    <m/>
    <n v="2"/>
    <s v="4"/>
    <s v="4"/>
    <n v="0"/>
    <n v="0"/>
    <n v="1"/>
    <n v="3.5714285714285716"/>
    <n v="0"/>
    <n v="0"/>
    <n v="27"/>
    <n v="96.42857142857143"/>
    <n v="28"/>
  </r>
  <r>
    <s v="brionicsjp"/>
    <s v="moraless_gxdxtx"/>
    <m/>
    <m/>
    <m/>
    <m/>
    <m/>
    <m/>
    <m/>
    <m/>
    <s v="Yes"/>
    <n v="146"/>
    <m/>
    <m/>
    <x v="1"/>
    <d v="2019-07-18T05:50:41.000"/>
    <s v="RT @MORALESS_GxDxTx: MORALESS next month GIG ‼︎_x000a_2019/8/31(土)@鹿児島 SR HALL_x000a__x000a_SOUTHERN JAWBREAKER _x000a__x000a_1Pint treato The Killkenny(北九州)_x000a_BLOODY_x000a_BRIO…"/>
    <m/>
    <m/>
    <x v="1"/>
    <m/>
    <s v="http://pbs.twimg.com/profile_images/891957314000834560/U_vKs7Gh_normal.jpg"/>
    <x v="135"/>
    <s v="https://twitter.com/#!/brionicsjp/status/1151730993251811328"/>
    <m/>
    <m/>
    <s v="1151730993251811328"/>
    <m/>
    <b v="0"/>
    <n v="0"/>
    <s v=""/>
    <b v="0"/>
    <s v="en"/>
    <m/>
    <s v=""/>
    <b v="0"/>
    <n v="10"/>
    <s v="1151727958312144897"/>
    <s v="Twitter for iPhone"/>
    <b v="0"/>
    <s v="1151727958312144897"/>
    <s v="Tweet"/>
    <n v="0"/>
    <n v="0"/>
    <m/>
    <m/>
    <m/>
    <m/>
    <m/>
    <m/>
    <m/>
    <m/>
    <n v="1"/>
    <s v="4"/>
    <s v="4"/>
    <n v="0"/>
    <n v="0"/>
    <n v="1"/>
    <n v="4.545454545454546"/>
    <n v="0"/>
    <n v="0"/>
    <n v="21"/>
    <n v="95.45454545454545"/>
    <n v="22"/>
  </r>
  <r>
    <s v="alaskabambaataa"/>
    <s v="brionicsjp"/>
    <m/>
    <m/>
    <m/>
    <m/>
    <m/>
    <m/>
    <m/>
    <m/>
    <s v="No"/>
    <n v="147"/>
    <m/>
    <m/>
    <x v="1"/>
    <d v="2019-07-01T11:51:47.000"/>
    <s v="RT @brionicsjp: Next Brionics gig...!!!_x000a__x000a_2019.08.31(SAT)_x000a__x000a_Rage presents_x000a_&quot;SOUTHERN JAWBREAKER&quot;_x000a_ï¼ é¹¿å…å³¶SR Hall_x000a__x000a_OPEN/19:30 _x000a_START/20:00_x000a_ADV Â¥200â€¦"/>
    <m/>
    <m/>
    <x v="1"/>
    <m/>
    <s v="http://pbs.twimg.com/profile_images/1076431379238289415/q9eUQPLe_normal.jpg"/>
    <x v="136"/>
    <s v="https://twitter.com/#!/alaskabambaataa/status/1145661272882438144"/>
    <m/>
    <m/>
    <s v="1145661272882438144"/>
    <m/>
    <b v="0"/>
    <n v="0"/>
    <s v=""/>
    <b v="0"/>
    <s v="en"/>
    <m/>
    <s v=""/>
    <b v="0"/>
    <n v="7"/>
    <s v="1145645030226268162"/>
    <s v="Twitter for iPhone"/>
    <b v="0"/>
    <s v="1145645030226268162"/>
    <s v="Tweet"/>
    <n v="0"/>
    <n v="0"/>
    <m/>
    <m/>
    <m/>
    <m/>
    <m/>
    <m/>
    <m/>
    <m/>
    <n v="1"/>
    <s v="4"/>
    <s v="4"/>
    <n v="0"/>
    <n v="0"/>
    <n v="1"/>
    <n v="3.5714285714285716"/>
    <n v="0"/>
    <n v="0"/>
    <n v="27"/>
    <n v="96.42857142857143"/>
    <n v="28"/>
  </r>
  <r>
    <s v="whisky_time"/>
    <s v="whisky_time"/>
    <m/>
    <m/>
    <m/>
    <m/>
    <m/>
    <m/>
    <m/>
    <m/>
    <s v="No"/>
    <n v="148"/>
    <m/>
    <m/>
    <x v="0"/>
    <d v="2019-07-19T00:33:05.000"/>
    <s v="近頃少なくなった仲が良くて近い世代でのGIG_x000a_レイジの招集で久々に実現！！_x000a_このメンバーで1Pint treato The Killkennyを迎えられるのは最高です🍻_x000a_YouTubeでGIGの映像観てワクワクしております🤘_x000a_MORALESSも新曲中心のセットリストで雰囲気だいぶ変わってるので観に来てモラ〜(● ˃̶͈̀ロ˂̶͈́)੭ꠥ⁾⁾ https://t.co/Gi4aQBhB6J"/>
    <s v="https://twitter.com/moraless_gxdxtx/status/1151727958312144897"/>
    <s v="twitter.com"/>
    <x v="1"/>
    <m/>
    <s v="http://pbs.twimg.com/profile_images/937325236197892097/tRNYX52u_normal.jpg"/>
    <x v="137"/>
    <s v="https://twitter.com/#!/whisky_time/status/1152013452296146944"/>
    <m/>
    <m/>
    <s v="1152013452296146944"/>
    <m/>
    <b v="0"/>
    <n v="7"/>
    <s v=""/>
    <b v="1"/>
    <s v="ja"/>
    <m/>
    <s v="1151727958312144897"/>
    <b v="0"/>
    <n v="3"/>
    <s v=""/>
    <s v="Twitter for iPhone"/>
    <b v="0"/>
    <s v="1152013452296146944"/>
    <s v="Tweet"/>
    <n v="0"/>
    <n v="0"/>
    <s v="130.386605,31.293058 _x000a_130.724893,31.293058 _x000a_130.724893,31.75256 _x000a_130.386605,31.75256"/>
    <s v="Japan"/>
    <s v="JP"/>
    <s v="Kagoshima-shi, Kagoshima"/>
    <s v="77890cc3b730bd37"/>
    <s v="Kagoshima-shi"/>
    <s v="city"/>
    <s v="https://api.twitter.com/1.1/geo/id/77890cc3b730bd37.json"/>
    <n v="1"/>
    <s v="4"/>
    <s v="4"/>
    <n v="0"/>
    <n v="0"/>
    <n v="0"/>
    <n v="0"/>
    <n v="0"/>
    <n v="0"/>
    <n v="10"/>
    <n v="100"/>
    <n v="10"/>
  </r>
  <r>
    <s v="alaskabambaataa"/>
    <s v="whisky_time"/>
    <m/>
    <m/>
    <m/>
    <m/>
    <m/>
    <m/>
    <m/>
    <m/>
    <s v="No"/>
    <n v="149"/>
    <m/>
    <m/>
    <x v="1"/>
    <d v="2019-07-19T02:26:29.000"/>
    <s v="RT @Whisky_Time: 近頃少なくなった仲が良くて近い世代でのGIG_x000a_レイジの招集で久々に実現！！_x000a_このメンバーで1Pint treato The Killkennyを迎えられるのは最高です🍻_x000a_YouTubeでGIGの映像観てワクワクしております🤘_x000a_MORALESSも…"/>
    <m/>
    <m/>
    <x v="1"/>
    <m/>
    <s v="http://pbs.twimg.com/profile_images/1076431379238289415/q9eUQPLe_normal.jpg"/>
    <x v="138"/>
    <s v="https://twitter.com/#!/alaskabambaataa/status/1152041993175851008"/>
    <m/>
    <m/>
    <s v="1152041993175851008"/>
    <m/>
    <b v="0"/>
    <n v="0"/>
    <s v=""/>
    <b v="1"/>
    <s v="ja"/>
    <m/>
    <s v="1151727958312144897"/>
    <b v="0"/>
    <n v="3"/>
    <s v="1152013452296146944"/>
    <s v="Twitter for iPhone"/>
    <b v="0"/>
    <s v="1152013452296146944"/>
    <s v="Tweet"/>
    <n v="0"/>
    <n v="0"/>
    <m/>
    <m/>
    <m/>
    <m/>
    <m/>
    <m/>
    <m/>
    <m/>
    <n v="1"/>
    <s v="4"/>
    <s v="4"/>
    <n v="0"/>
    <n v="0"/>
    <n v="0"/>
    <n v="0"/>
    <n v="0"/>
    <n v="0"/>
    <n v="10"/>
    <n v="100"/>
    <n v="10"/>
  </r>
  <r>
    <s v="alaskabambaataa"/>
    <s v="moraless_gxdxtx"/>
    <m/>
    <m/>
    <m/>
    <m/>
    <m/>
    <m/>
    <m/>
    <m/>
    <s v="No"/>
    <n v="150"/>
    <m/>
    <m/>
    <x v="1"/>
    <d v="2019-07-18T06:59:37.000"/>
    <s v="RT @MORALESS_GxDxTx: MORALESS next month GIG ‼︎_x000a_2019/8/31(土)@鹿児島 SR HALL_x000a__x000a_SOUTHERN JAWBREAKER _x000a__x000a_1Pint treato The Killkenny(北九州)_x000a_BLOODY_x000a_BRIO…"/>
    <m/>
    <m/>
    <x v="1"/>
    <m/>
    <s v="http://pbs.twimg.com/profile_images/1076431379238289415/q9eUQPLe_normal.jpg"/>
    <x v="139"/>
    <s v="https://twitter.com/#!/alaskabambaataa/status/1151748339995512832"/>
    <m/>
    <m/>
    <s v="1151748339995512832"/>
    <m/>
    <b v="0"/>
    <n v="0"/>
    <s v=""/>
    <b v="0"/>
    <s v="en"/>
    <m/>
    <s v=""/>
    <b v="0"/>
    <n v="10"/>
    <s v="1151727958312144897"/>
    <s v="Twitter for iPhone"/>
    <b v="0"/>
    <s v="1151727958312144897"/>
    <s v="Tweet"/>
    <n v="0"/>
    <n v="0"/>
    <m/>
    <m/>
    <m/>
    <m/>
    <m/>
    <m/>
    <m/>
    <m/>
    <n v="1"/>
    <s v="4"/>
    <s v="4"/>
    <n v="0"/>
    <n v="0"/>
    <n v="1"/>
    <n v="4.545454545454546"/>
    <n v="0"/>
    <n v="0"/>
    <n v="21"/>
    <n v="95.45454545454545"/>
    <n v="22"/>
  </r>
  <r>
    <s v="lowcarb"/>
    <s v="lowcarb"/>
    <m/>
    <m/>
    <m/>
    <m/>
    <m/>
    <m/>
    <m/>
    <m/>
    <s v="No"/>
    <n v="151"/>
    <m/>
    <m/>
    <x v="0"/>
    <d v="2019-07-18T10:11:17.000"/>
    <s v="Keto treato- peanut butter balls! via /r/lowcarb https://t.co/iZLqVrBVMg #lowcarb #keto"/>
    <s v="https://www.reddit.com/r/lowcarb/comments/ceqatp/keto_treato_peanut_butter_balls/?utm_source=ifttt"/>
    <s v="reddit.com"/>
    <x v="12"/>
    <m/>
    <s v="http://pbs.twimg.com/profile_images/1060901859571965952/20AoFYXL_normal.jpg"/>
    <x v="140"/>
    <s v="https://twitter.com/#!/lowcarb/status/1151796574986612736"/>
    <m/>
    <m/>
    <s v="1151796574986612736"/>
    <m/>
    <b v="0"/>
    <n v="0"/>
    <s v=""/>
    <b v="0"/>
    <s v="en"/>
    <m/>
    <s v=""/>
    <b v="0"/>
    <n v="0"/>
    <s v=""/>
    <s v="IFTTT"/>
    <b v="0"/>
    <s v="1151796574986612736"/>
    <s v="Tweet"/>
    <n v="0"/>
    <n v="0"/>
    <m/>
    <m/>
    <m/>
    <m/>
    <m/>
    <m/>
    <m/>
    <m/>
    <n v="3"/>
    <s v="1"/>
    <s v="1"/>
    <n v="0"/>
    <n v="0"/>
    <n v="0"/>
    <n v="0"/>
    <n v="0"/>
    <n v="0"/>
    <n v="10"/>
    <n v="100"/>
    <n v="10"/>
  </r>
  <r>
    <s v="lowcarb"/>
    <s v="lowcarb"/>
    <m/>
    <m/>
    <m/>
    <m/>
    <m/>
    <m/>
    <m/>
    <m/>
    <s v="No"/>
    <n v="152"/>
    <m/>
    <m/>
    <x v="0"/>
    <d v="2019-07-19T00:21:11.000"/>
    <s v="Keto treato: berry chia pudding! via /r/lowcarb https://t.co/vH6tos5e4I #lowcarb #keto"/>
    <s v="https://www.reddit.com/r/lowcarb/comments/cezqzw/keto_treato_berry_chia_pudding/?utm_source=ifttt"/>
    <s v="reddit.com"/>
    <x v="12"/>
    <m/>
    <s v="http://pbs.twimg.com/profile_images/1060901859571965952/20AoFYXL_normal.jpg"/>
    <x v="141"/>
    <s v="https://twitter.com/#!/lowcarb/status/1152010461090471937"/>
    <m/>
    <m/>
    <s v="1152010461090471937"/>
    <m/>
    <b v="0"/>
    <n v="0"/>
    <s v=""/>
    <b v="0"/>
    <s v="en"/>
    <m/>
    <s v=""/>
    <b v="0"/>
    <n v="0"/>
    <s v=""/>
    <s v="IFTTT"/>
    <b v="0"/>
    <s v="1152010461090471937"/>
    <s v="Tweet"/>
    <n v="0"/>
    <n v="0"/>
    <m/>
    <m/>
    <m/>
    <m/>
    <m/>
    <m/>
    <m/>
    <m/>
    <n v="3"/>
    <s v="1"/>
    <s v="1"/>
    <n v="0"/>
    <n v="0"/>
    <n v="0"/>
    <n v="0"/>
    <n v="0"/>
    <n v="0"/>
    <n v="10"/>
    <n v="100"/>
    <n v="10"/>
  </r>
  <r>
    <s v="lowcarb"/>
    <s v="lowcarb"/>
    <m/>
    <m/>
    <m/>
    <m/>
    <m/>
    <m/>
    <m/>
    <m/>
    <s v="No"/>
    <n v="153"/>
    <m/>
    <m/>
    <x v="0"/>
    <d v="2019-07-19T04:11:16.000"/>
    <s v="Keto treato : choco-berry trifle! via /r/lowcarb https://t.co/0J5HRfM1AH #lowcarb #keto"/>
    <s v="https://www.reddit.com/r/lowcarb/comments/cf2g6u/keto_treato_chocoberry_trifle/?utm_source=ifttt"/>
    <s v="reddit.com"/>
    <x v="12"/>
    <m/>
    <s v="http://pbs.twimg.com/profile_images/1060901859571965952/20AoFYXL_normal.jpg"/>
    <x v="142"/>
    <s v="https://twitter.com/#!/lowcarb/status/1152068361322237952"/>
    <m/>
    <m/>
    <s v="1152068361322237952"/>
    <m/>
    <b v="0"/>
    <n v="4"/>
    <s v=""/>
    <b v="0"/>
    <s v="en"/>
    <m/>
    <s v=""/>
    <b v="0"/>
    <n v="0"/>
    <s v=""/>
    <s v="IFTTT"/>
    <b v="0"/>
    <s v="1152068361322237952"/>
    <s v="Tweet"/>
    <n v="0"/>
    <n v="0"/>
    <m/>
    <m/>
    <m/>
    <m/>
    <m/>
    <m/>
    <m/>
    <m/>
    <n v="3"/>
    <s v="1"/>
    <s v="1"/>
    <n v="0"/>
    <n v="0"/>
    <n v="0"/>
    <n v="0"/>
    <n v="0"/>
    <n v="0"/>
    <n v="10"/>
    <n v="100"/>
    <n v="10"/>
  </r>
  <r>
    <s v="shmoopylicious"/>
    <s v="fenwickcho"/>
    <m/>
    <m/>
    <m/>
    <m/>
    <m/>
    <m/>
    <m/>
    <m/>
    <s v="No"/>
    <n v="154"/>
    <m/>
    <m/>
    <x v="1"/>
    <d v="2019-07-08T15:20:59.000"/>
    <s v="RT @FenwickCHO: Good morning frens! Whenever I see floofs I automatically sit now. Then the puparazzi gets a pic, I get a treato, walkies c…"/>
    <m/>
    <m/>
    <x v="1"/>
    <m/>
    <s v="http://pbs.twimg.com/profile_images/1160660513824497665/cKfI6uUF_normal.jpg"/>
    <x v="143"/>
    <s v="https://twitter.com/#!/shmoopylicious/status/1148250634015014912"/>
    <m/>
    <m/>
    <s v="1148250634015014912"/>
    <m/>
    <b v="0"/>
    <n v="0"/>
    <s v=""/>
    <b v="0"/>
    <s v="en"/>
    <m/>
    <s v=""/>
    <b v="0"/>
    <n v="2"/>
    <s v="1148232317590282241"/>
    <s v="Twitter for iPhone"/>
    <b v="0"/>
    <s v="1148232317590282241"/>
    <s v="Tweet"/>
    <n v="0"/>
    <n v="0"/>
    <m/>
    <m/>
    <m/>
    <m/>
    <m/>
    <m/>
    <m/>
    <m/>
    <n v="1"/>
    <s v="5"/>
    <s v="5"/>
    <n v="1"/>
    <n v="4"/>
    <n v="0"/>
    <n v="0"/>
    <n v="0"/>
    <n v="0"/>
    <n v="24"/>
    <n v="96"/>
    <n v="25"/>
  </r>
  <r>
    <s v="shmoopylicious"/>
    <s v="dumptruckduke"/>
    <m/>
    <m/>
    <m/>
    <m/>
    <m/>
    <m/>
    <m/>
    <m/>
    <s v="No"/>
    <n v="155"/>
    <m/>
    <m/>
    <x v="1"/>
    <d v="2019-07-19T05:23:17.000"/>
    <s v="RT @DumptruckDuke: Welllll she left me. “Just for a few days.”_x000a_She gave me a treato and told me I was a gooboi and took my picture then smo…"/>
    <m/>
    <m/>
    <x v="1"/>
    <m/>
    <s v="http://pbs.twimg.com/profile_images/1160660513824497665/cKfI6uUF_normal.jpg"/>
    <x v="144"/>
    <s v="https://twitter.com/#!/shmoopylicious/status/1152086485786435584"/>
    <m/>
    <m/>
    <s v="1152086485786435584"/>
    <m/>
    <b v="0"/>
    <n v="0"/>
    <s v=""/>
    <b v="0"/>
    <s v="en"/>
    <m/>
    <s v=""/>
    <b v="0"/>
    <n v="11"/>
    <s v="1151810484087218176"/>
    <s v="Twitter for iPhone"/>
    <b v="0"/>
    <s v="1151810484087218176"/>
    <s v="Tweet"/>
    <n v="0"/>
    <n v="0"/>
    <m/>
    <m/>
    <m/>
    <m/>
    <m/>
    <m/>
    <m/>
    <m/>
    <n v="1"/>
    <s v="5"/>
    <s v="5"/>
    <n v="0"/>
    <n v="0"/>
    <n v="0"/>
    <n v="0"/>
    <n v="0"/>
    <n v="0"/>
    <n v="29"/>
    <n v="100"/>
    <n v="29"/>
  </r>
  <r>
    <s v="waltcat1"/>
    <s v="dumptruckduke"/>
    <m/>
    <m/>
    <m/>
    <m/>
    <m/>
    <m/>
    <m/>
    <m/>
    <s v="No"/>
    <n v="156"/>
    <m/>
    <m/>
    <x v="1"/>
    <d v="2019-07-19T06:54:40.000"/>
    <s v="RT @DumptruckDuke: Welllll she left me. “Just for a few days.”_x000a_She gave me a treato and told me I was a gooboi and took my picture then smo…"/>
    <m/>
    <m/>
    <x v="1"/>
    <m/>
    <s v="http://pbs.twimg.com/profile_images/1087870367153225728/2EwW9F1a_normal.jpg"/>
    <x v="145"/>
    <s v="https://twitter.com/#!/waltcat1/status/1152109483021217792"/>
    <m/>
    <m/>
    <s v="1152109483021217792"/>
    <m/>
    <b v="0"/>
    <n v="0"/>
    <s v=""/>
    <b v="0"/>
    <s v="en"/>
    <m/>
    <s v=""/>
    <b v="0"/>
    <n v="11"/>
    <s v="1151810484087218176"/>
    <s v="Twitter for iPhone"/>
    <b v="0"/>
    <s v="1151810484087218176"/>
    <s v="Tweet"/>
    <n v="0"/>
    <n v="0"/>
    <m/>
    <m/>
    <m/>
    <m/>
    <m/>
    <m/>
    <m/>
    <m/>
    <n v="1"/>
    <s v="5"/>
    <s v="5"/>
    <n v="0"/>
    <n v="0"/>
    <n v="0"/>
    <n v="0"/>
    <n v="0"/>
    <n v="0"/>
    <n v="29"/>
    <n v="100"/>
    <n v="29"/>
  </r>
  <r>
    <s v="sandra42029412"/>
    <s v="dumptruckduke"/>
    <m/>
    <m/>
    <m/>
    <m/>
    <m/>
    <m/>
    <m/>
    <m/>
    <s v="No"/>
    <n v="157"/>
    <m/>
    <m/>
    <x v="1"/>
    <d v="2019-07-19T07:26:58.000"/>
    <s v="RT @DumptruckDuke: Welllll she left me. “Just for a few days.”_x000a_She gave me a treato and told me I was a gooboi and took my picture then smo…"/>
    <m/>
    <m/>
    <x v="1"/>
    <m/>
    <s v="http://abs.twimg.com/sticky/default_profile_images/default_profile_normal.png"/>
    <x v="146"/>
    <s v="https://twitter.com/#!/sandra42029412/status/1152117612635140096"/>
    <m/>
    <m/>
    <s v="1152117612635140096"/>
    <m/>
    <b v="0"/>
    <n v="0"/>
    <s v=""/>
    <b v="0"/>
    <s v="en"/>
    <m/>
    <s v=""/>
    <b v="0"/>
    <n v="11"/>
    <s v="1151810484087218176"/>
    <s v="Twitter for Android"/>
    <b v="0"/>
    <s v="1151810484087218176"/>
    <s v="Tweet"/>
    <n v="0"/>
    <n v="0"/>
    <m/>
    <m/>
    <m/>
    <m/>
    <m/>
    <m/>
    <m/>
    <m/>
    <n v="1"/>
    <s v="5"/>
    <s v="5"/>
    <n v="0"/>
    <n v="0"/>
    <n v="0"/>
    <n v="0"/>
    <n v="0"/>
    <n v="0"/>
    <n v="29"/>
    <n v="100"/>
    <n v="29"/>
  </r>
  <r>
    <s v="moraless_gxdxtx"/>
    <s v="moraless_gxdxtx"/>
    <m/>
    <m/>
    <m/>
    <m/>
    <m/>
    <m/>
    <m/>
    <m/>
    <s v="No"/>
    <n v="158"/>
    <m/>
    <m/>
    <x v="0"/>
    <d v="2019-07-18T05:38:37.000"/>
    <s v="MORALESS next month GIG ‼︎_x000a_2019/8/31(土)@鹿児島 SR HALL_x000a__x000a_SOUTHERN JAWBREAKER _x000a__x000a_1Pint treato The Killkenny(北九州)_x000a_BLOODY_x000a_BRIONICS_x000a_The Pints_x000a_MORALESS_x000a__x000a_OPEN/19:30  START/20:00_x000a_ADV TICKET/¥2000(+1D)_x000a_DOOR TICKET/¥2500(+1D) https://t.co/lpUqu1e50e"/>
    <m/>
    <m/>
    <x v="1"/>
    <s v="https://pbs.twimg.com/media/D_vCeHKU4AAqXZU.jpg"/>
    <s v="https://pbs.twimg.com/media/D_vCeHKU4AAqXZU.jpg"/>
    <x v="147"/>
    <s v="https://twitter.com/#!/moraless_gxdxtx/status/1151727958312144897"/>
    <m/>
    <m/>
    <s v="1151727958312144897"/>
    <m/>
    <b v="0"/>
    <n v="12"/>
    <s v=""/>
    <b v="0"/>
    <s v="en"/>
    <m/>
    <s v=""/>
    <b v="0"/>
    <n v="10"/>
    <s v=""/>
    <s v="Twitter for iPhone"/>
    <b v="0"/>
    <s v="1151727958312144897"/>
    <s v="Tweet"/>
    <n v="0"/>
    <n v="0"/>
    <m/>
    <m/>
    <m/>
    <m/>
    <m/>
    <m/>
    <m/>
    <m/>
    <n v="1"/>
    <s v="4"/>
    <s v="4"/>
    <n v="0"/>
    <n v="0"/>
    <n v="1"/>
    <n v="2.7027027027027026"/>
    <n v="0"/>
    <n v="0"/>
    <n v="36"/>
    <n v="97.29729729729729"/>
    <n v="37"/>
  </r>
  <r>
    <s v="myumyu_qtmilk"/>
    <s v="moraless_gxdxtx"/>
    <m/>
    <m/>
    <m/>
    <m/>
    <m/>
    <m/>
    <m/>
    <m/>
    <s v="No"/>
    <n v="159"/>
    <m/>
    <m/>
    <x v="1"/>
    <d v="2019-07-19T10:13:34.000"/>
    <s v="RT @MORALESS_GxDxTx: MORALESS next month GIG ‼︎_x000a_2019/8/31(土)@鹿児島 SR HALL_x000a__x000a_SOUTHERN JAWBREAKER _x000a__x000a_1Pint treato The Killkenny(北九州)_x000a_BLOODY_x000a_BRIO…"/>
    <m/>
    <m/>
    <x v="1"/>
    <m/>
    <s v="http://pbs.twimg.com/profile_images/1149478139585712129/It01CfaG_normal.jpg"/>
    <x v="148"/>
    <s v="https://twitter.com/#!/myumyu_qtmilk/status/1152159537643700224"/>
    <m/>
    <m/>
    <s v="1152159537643700224"/>
    <m/>
    <b v="0"/>
    <n v="0"/>
    <s v=""/>
    <b v="0"/>
    <s v="en"/>
    <m/>
    <s v=""/>
    <b v="0"/>
    <n v="11"/>
    <s v="1151727958312144897"/>
    <s v="Twitter for iPhone"/>
    <b v="0"/>
    <s v="1151727958312144897"/>
    <s v="Tweet"/>
    <n v="0"/>
    <n v="0"/>
    <m/>
    <m/>
    <m/>
    <m/>
    <m/>
    <m/>
    <m/>
    <m/>
    <n v="1"/>
    <s v="4"/>
    <s v="4"/>
    <n v="0"/>
    <n v="0"/>
    <n v="1"/>
    <n v="4.545454545454546"/>
    <n v="0"/>
    <n v="0"/>
    <n v="21"/>
    <n v="95.45454545454545"/>
    <n v="22"/>
  </r>
  <r>
    <s v="dumptruckduke"/>
    <s v="dumptruckduke"/>
    <m/>
    <m/>
    <m/>
    <m/>
    <m/>
    <m/>
    <m/>
    <m/>
    <s v="No"/>
    <n v="160"/>
    <m/>
    <m/>
    <x v="0"/>
    <d v="2019-07-18T11:06:33.000"/>
    <s v="Welllll she left me. “Just for a few days.”_x000a_She gave me a treato and told me I was a gooboi and took my picture then smooched my head and said MAKE GOOD CHOICES then stopped me from going with her._x000a_She didn’t take those shoes, I know EXACTLY what choices I’m gonna make. https://t.co/COJPjzOcW3"/>
    <m/>
    <m/>
    <x v="1"/>
    <s v="https://pbs.twimg.com/media/D_wNgubXsAIkvPf.jpg"/>
    <s v="https://pbs.twimg.com/media/D_wNgubXsAIkvPf.jpg"/>
    <x v="149"/>
    <s v="https://twitter.com/#!/dumptruckduke/status/1151810484087218176"/>
    <m/>
    <m/>
    <s v="1151810484087218176"/>
    <m/>
    <b v="0"/>
    <n v="101"/>
    <s v=""/>
    <b v="0"/>
    <s v="en"/>
    <m/>
    <s v=""/>
    <b v="0"/>
    <n v="6"/>
    <s v=""/>
    <s v="Twitter for iPhone"/>
    <b v="0"/>
    <s v="1151810484087218176"/>
    <s v="Tweet"/>
    <n v="0"/>
    <n v="0"/>
    <m/>
    <m/>
    <m/>
    <m/>
    <m/>
    <m/>
    <m/>
    <m/>
    <n v="1"/>
    <s v="5"/>
    <s v="5"/>
    <n v="1"/>
    <n v="1.7857142857142858"/>
    <n v="0"/>
    <n v="0"/>
    <n v="0"/>
    <n v="0"/>
    <n v="55"/>
    <n v="98.21428571428571"/>
    <n v="56"/>
  </r>
  <r>
    <s v="ashtoniii1"/>
    <s v="dumptruckduke"/>
    <m/>
    <m/>
    <m/>
    <m/>
    <m/>
    <m/>
    <m/>
    <m/>
    <s v="No"/>
    <n v="161"/>
    <m/>
    <m/>
    <x v="1"/>
    <d v="2019-07-19T17:27:21.000"/>
    <s v="RT @DumptruckDuke: Welllll she left me. “Just for a few days.”_x000a_She gave me a treato and told me I was a gooboi and took my picture then smo…"/>
    <m/>
    <m/>
    <x v="1"/>
    <m/>
    <s v="http://pbs.twimg.com/profile_images/1066428839994318848/XczuX-sh_normal.jpg"/>
    <x v="150"/>
    <s v="https://twitter.com/#!/ashtoniii1/status/1152268704320774146"/>
    <m/>
    <m/>
    <s v="1152268704320774146"/>
    <m/>
    <b v="0"/>
    <n v="0"/>
    <s v=""/>
    <b v="0"/>
    <s v="en"/>
    <m/>
    <s v=""/>
    <b v="0"/>
    <n v="11"/>
    <s v="1151810484087218176"/>
    <s v="Twitter for iPhone"/>
    <b v="0"/>
    <s v="1151810484087218176"/>
    <s v="Tweet"/>
    <n v="0"/>
    <n v="0"/>
    <m/>
    <m/>
    <m/>
    <m/>
    <m/>
    <m/>
    <m/>
    <m/>
    <n v="1"/>
    <s v="5"/>
    <s v="5"/>
    <n v="0"/>
    <n v="0"/>
    <n v="0"/>
    <n v="0"/>
    <n v="0"/>
    <n v="0"/>
    <n v="29"/>
    <n v="100"/>
    <n v="29"/>
  </r>
  <r>
    <s v="vaetilda"/>
    <s v="vaetilda"/>
    <m/>
    <m/>
    <m/>
    <m/>
    <m/>
    <m/>
    <m/>
    <m/>
    <s v="No"/>
    <n v="162"/>
    <m/>
    <m/>
    <x v="0"/>
    <d v="2019-07-20T13:56:40.000"/>
    <s v="Atari's being an exceptionally good boi today so he got a chewy treato 👏🐺 https://t.co/Vgjn3i7ckC"/>
    <m/>
    <m/>
    <x v="1"/>
    <s v="https://pbs.twimg.com/ext_tw_video_thumb/1152577975965163524/pu/img/I52OlxBBjLQJoMQh.jpg"/>
    <s v="https://pbs.twimg.com/ext_tw_video_thumb/1152577975965163524/pu/img/I52OlxBBjLQJoMQh.jpg"/>
    <x v="151"/>
    <s v="https://twitter.com/#!/vaetilda/status/1152578069347090438"/>
    <m/>
    <m/>
    <s v="1152578069347090438"/>
    <m/>
    <b v="0"/>
    <n v="10"/>
    <s v=""/>
    <b v="0"/>
    <s v="en"/>
    <m/>
    <s v=""/>
    <b v="0"/>
    <n v="0"/>
    <s v=""/>
    <s v="Twitter for Android"/>
    <b v="0"/>
    <s v="1152578069347090438"/>
    <s v="Tweet"/>
    <n v="0"/>
    <n v="0"/>
    <m/>
    <m/>
    <m/>
    <m/>
    <m/>
    <m/>
    <m/>
    <m/>
    <n v="1"/>
    <s v="1"/>
    <s v="1"/>
    <n v="2"/>
    <n v="15.384615384615385"/>
    <n v="0"/>
    <n v="0"/>
    <n v="0"/>
    <n v="0"/>
    <n v="11"/>
    <n v="84.61538461538461"/>
    <n v="13"/>
  </r>
  <r>
    <s v="bevng1971"/>
    <s v="bevng1971"/>
    <m/>
    <m/>
    <m/>
    <m/>
    <m/>
    <m/>
    <m/>
    <m/>
    <s v="No"/>
    <n v="163"/>
    <m/>
    <m/>
    <x v="0"/>
    <d v="2019-07-22T07:41:33.000"/>
    <s v="Proud 2 announce dat after 2 ovr weeks of daily &quot;training&quot; (abt 3-4x a day) my baby girl #fergietheshihtzu (13+ yrs old), has finally learnt sumting new! i dont hv 2 point 2 d bell nor ask her 2 press it! Its &quot;automatic&quot;. She just presses d bell &amp;amp; gets treato! #shihtzu #furkid https://t.co/yiMlAxtiR8"/>
    <m/>
    <m/>
    <x v="13"/>
    <s v="https://pbs.twimg.com/ext_tw_video_thumb/1153208336537415686/pu/img/6MJYowDlsS36c_Cz.jpg"/>
    <s v="https://pbs.twimg.com/ext_tw_video_thumb/1153208336537415686/pu/img/6MJYowDlsS36c_Cz.jpg"/>
    <x v="152"/>
    <s v="https://twitter.com/#!/bevng1971/status/1153208446361059329"/>
    <m/>
    <m/>
    <s v="1153208446361059329"/>
    <m/>
    <b v="0"/>
    <n v="0"/>
    <s v=""/>
    <b v="0"/>
    <s v="en"/>
    <m/>
    <s v=""/>
    <b v="0"/>
    <n v="0"/>
    <s v=""/>
    <s v="Twitter for Android"/>
    <b v="0"/>
    <s v="1153208446361059329"/>
    <s v="Tweet"/>
    <n v="0"/>
    <n v="0"/>
    <m/>
    <m/>
    <m/>
    <m/>
    <m/>
    <m/>
    <m/>
    <m/>
    <n v="1"/>
    <s v="1"/>
    <s v="1"/>
    <n v="1"/>
    <n v="1.8518518518518519"/>
    <n v="0"/>
    <n v="0"/>
    <n v="0"/>
    <n v="0"/>
    <n v="53"/>
    <n v="98.14814814814815"/>
    <n v="54"/>
  </r>
  <r>
    <s v="ilclandestinotw"/>
    <s v="ilclandestinotw"/>
    <m/>
    <m/>
    <m/>
    <m/>
    <m/>
    <m/>
    <m/>
    <m/>
    <s v="No"/>
    <n v="164"/>
    <m/>
    <m/>
    <x v="0"/>
    <d v="2019-07-22T15:04:13.000"/>
    <s v="Treato ad Anzio e L’Impero al Vallo Volsco di Anzio, l’ingresso è gratuito https://t.co/RRH4PnK2ca https://t.co/AvwRJ1y6dc"/>
    <s v="https://ilclandestinogiornale.italiasera.it/primo-piano/90320/treato-ad-anzio-e-limpero-al-vallo-volsco-di-anzio-lingresso-e-gratuito/"/>
    <s v="italiasera.it"/>
    <x v="1"/>
    <s v="https://pbs.twimg.com/media/EAFqSc2X4AAV9OM.jpg"/>
    <s v="https://pbs.twimg.com/media/EAFqSc2X4AAV9OM.jpg"/>
    <x v="153"/>
    <s v="https://twitter.com/#!/ilclandestinotw/status/1153319846513401856"/>
    <m/>
    <m/>
    <s v="1153319846513401856"/>
    <m/>
    <b v="0"/>
    <n v="0"/>
    <s v=""/>
    <b v="0"/>
    <s v="it"/>
    <m/>
    <s v=""/>
    <b v="0"/>
    <n v="0"/>
    <s v=""/>
    <s v="WordPress.com"/>
    <b v="0"/>
    <s v="1153319846513401856"/>
    <s v="Tweet"/>
    <n v="0"/>
    <n v="0"/>
    <m/>
    <m/>
    <m/>
    <m/>
    <m/>
    <m/>
    <m/>
    <m/>
    <n v="1"/>
    <s v="1"/>
    <s v="1"/>
    <n v="0"/>
    <n v="0"/>
    <n v="0"/>
    <n v="0"/>
    <n v="0"/>
    <n v="0"/>
    <n v="15"/>
    <n v="100"/>
    <n v="15"/>
  </r>
  <r>
    <s v="pd2ot"/>
    <s v="kevinscampi"/>
    <m/>
    <m/>
    <m/>
    <m/>
    <m/>
    <m/>
    <m/>
    <m/>
    <s v="No"/>
    <n v="165"/>
    <m/>
    <m/>
    <x v="2"/>
    <d v="2019-07-22T18:53:19.000"/>
    <s v="@KevinScampi Does licking treato crumbs from your moustache count? https://t.co/VNBwLyRDzz"/>
    <m/>
    <m/>
    <x v="1"/>
    <s v="https://pbs.twimg.com/media/EAGetagWsAAUoRL.jpg"/>
    <s v="https://pbs.twimg.com/media/EAGetagWsAAUoRL.jpg"/>
    <x v="154"/>
    <s v="https://twitter.com/#!/pd2ot/status/1153377500426395649"/>
    <m/>
    <m/>
    <s v="1153377500426395649"/>
    <s v="1153374791010852869"/>
    <b v="0"/>
    <n v="2"/>
    <s v="1023997301940019200"/>
    <b v="0"/>
    <s v="en"/>
    <m/>
    <s v=""/>
    <b v="0"/>
    <n v="0"/>
    <s v=""/>
    <s v="Twitter for Android"/>
    <b v="0"/>
    <s v="1153374791010852869"/>
    <s v="Tweet"/>
    <n v="0"/>
    <n v="0"/>
    <m/>
    <m/>
    <m/>
    <m/>
    <m/>
    <m/>
    <m/>
    <m/>
    <n v="1"/>
    <s v="17"/>
    <s v="17"/>
    <n v="0"/>
    <n v="0"/>
    <n v="0"/>
    <n v="0"/>
    <n v="0"/>
    <n v="0"/>
    <n v="9"/>
    <n v="100"/>
    <n v="9"/>
  </r>
  <r>
    <s v="agnibankai"/>
    <s v="shayoneespeaks"/>
    <m/>
    <m/>
    <m/>
    <m/>
    <m/>
    <m/>
    <m/>
    <m/>
    <s v="No"/>
    <n v="166"/>
    <m/>
    <m/>
    <x v="1"/>
    <d v="2019-07-24T15:17:01.000"/>
    <s v="RT @Shayoneespeaks: Look Ma, my monsoon fashion is on point! Gib treato._x000a__x000a_ #pupperina #sherlock #dogsarelove #DogsofTwittter #dogsarefamily…"/>
    <m/>
    <m/>
    <x v="14"/>
    <m/>
    <s v="http://pbs.twimg.com/profile_images/1151066182478254080/vZPOYbVN_normal.jpg"/>
    <x v="155"/>
    <s v="https://twitter.com/#!/agnibankai/status/1154047842433953793"/>
    <m/>
    <m/>
    <s v="1154047842433953793"/>
    <m/>
    <b v="0"/>
    <n v="0"/>
    <s v=""/>
    <b v="0"/>
    <s v="en"/>
    <m/>
    <s v=""/>
    <b v="0"/>
    <n v="2"/>
    <s v="1154045787199832064"/>
    <s v="Twitter for Android"/>
    <b v="0"/>
    <s v="1154045787199832064"/>
    <s v="Tweet"/>
    <n v="0"/>
    <n v="0"/>
    <m/>
    <m/>
    <m/>
    <m/>
    <m/>
    <m/>
    <m/>
    <m/>
    <n v="1"/>
    <s v="9"/>
    <s v="9"/>
    <n v="0"/>
    <n v="0"/>
    <n v="0"/>
    <n v="0"/>
    <n v="0"/>
    <n v="0"/>
    <n v="17"/>
    <n v="100"/>
    <n v="17"/>
  </r>
  <r>
    <s v="darthdevi"/>
    <s v="shayoneespeaks"/>
    <m/>
    <m/>
    <m/>
    <m/>
    <m/>
    <m/>
    <m/>
    <m/>
    <s v="No"/>
    <n v="167"/>
    <m/>
    <m/>
    <x v="1"/>
    <d v="2019-07-24T16:23:40.000"/>
    <s v="RT @Shayoneespeaks: Look Ma, my monsoon fashion is on point! Gib treato._x000a__x000a_ #pupperina #sherlock #dogsarelove #DogsofTwittter #dogsarefamily…"/>
    <m/>
    <m/>
    <x v="14"/>
    <m/>
    <s v="http://pbs.twimg.com/profile_images/1156067457305419776/kf6m_grW_normal.jpg"/>
    <x v="156"/>
    <s v="https://twitter.com/#!/darthdevi/status/1154064617032732674"/>
    <m/>
    <m/>
    <s v="1154064617032732674"/>
    <m/>
    <b v="0"/>
    <n v="0"/>
    <s v=""/>
    <b v="0"/>
    <s v="en"/>
    <m/>
    <s v=""/>
    <b v="0"/>
    <n v="2"/>
    <s v="1154045787199832064"/>
    <s v="Twitter for iPhone"/>
    <b v="0"/>
    <s v="1154045787199832064"/>
    <s v="Tweet"/>
    <n v="0"/>
    <n v="0"/>
    <m/>
    <m/>
    <m/>
    <m/>
    <m/>
    <m/>
    <m/>
    <m/>
    <n v="1"/>
    <s v="9"/>
    <s v="9"/>
    <n v="0"/>
    <n v="0"/>
    <n v="0"/>
    <n v="0"/>
    <n v="0"/>
    <n v="0"/>
    <n v="17"/>
    <n v="100"/>
    <n v="17"/>
  </r>
  <r>
    <s v="cutedogsww"/>
    <s v="shayoneespeaks"/>
    <m/>
    <m/>
    <m/>
    <m/>
    <m/>
    <m/>
    <m/>
    <m/>
    <s v="No"/>
    <n v="168"/>
    <m/>
    <m/>
    <x v="1"/>
    <d v="2019-07-24T20:13:21.000"/>
    <s v="RT @Shayoneespeaks: Look Ma, my monsoon fashion is on point! Gib treato._x000a__x000a_ #pupperina #sherlock #dogsarelove #DogsofTwittter #dogsarefamily…"/>
    <m/>
    <m/>
    <x v="14"/>
    <m/>
    <s v="http://pbs.twimg.com/profile_images/1145091034751389697/CatzyUgT_normal.png"/>
    <x v="157"/>
    <s v="https://twitter.com/#!/cutedogsww/status/1154122415586369537"/>
    <m/>
    <m/>
    <s v="1154122415586369537"/>
    <m/>
    <b v="0"/>
    <n v="0"/>
    <s v=""/>
    <b v="0"/>
    <s v="en"/>
    <m/>
    <s v=""/>
    <b v="0"/>
    <n v="4"/>
    <s v="1154045787199832064"/>
    <s v="Twitter Web App"/>
    <b v="0"/>
    <s v="1154045787199832064"/>
    <s v="Tweet"/>
    <n v="0"/>
    <n v="0"/>
    <m/>
    <m/>
    <m/>
    <m/>
    <m/>
    <m/>
    <m/>
    <m/>
    <n v="1"/>
    <s v="9"/>
    <s v="9"/>
    <n v="0"/>
    <n v="0"/>
    <n v="0"/>
    <n v="0"/>
    <n v="0"/>
    <n v="0"/>
    <n v="17"/>
    <n v="100"/>
    <n v="17"/>
  </r>
  <r>
    <s v="shayoneespeaks"/>
    <s v="shayoneespeaks"/>
    <m/>
    <m/>
    <m/>
    <m/>
    <m/>
    <m/>
    <m/>
    <m/>
    <s v="No"/>
    <n v="169"/>
    <m/>
    <m/>
    <x v="0"/>
    <d v="2019-07-24T15:08:51.000"/>
    <s v="Look Ma, my monsoon fashion is on point! Gib treato._x000a__x000a_ #pupperina #sherlock #dogsarelove #DogsofTwittter #dogsarefamily https://t.co/3UnLrCAXR0"/>
    <m/>
    <m/>
    <x v="14"/>
    <s v="https://pbs.twimg.com/media/EAP-hcRUYAIX5bX.jpg"/>
    <s v="https://pbs.twimg.com/media/EAP-hcRUYAIX5bX.jpg"/>
    <x v="158"/>
    <s v="https://twitter.com/#!/shayoneespeaks/status/1154045787199832064"/>
    <m/>
    <m/>
    <s v="1154045787199832064"/>
    <m/>
    <b v="0"/>
    <n v="30"/>
    <s v=""/>
    <b v="0"/>
    <s v="en"/>
    <m/>
    <s v=""/>
    <b v="0"/>
    <n v="2"/>
    <s v=""/>
    <s v="Twitter for Android"/>
    <b v="0"/>
    <s v="1154045787199832064"/>
    <s v="Tweet"/>
    <n v="0"/>
    <n v="0"/>
    <m/>
    <m/>
    <m/>
    <m/>
    <m/>
    <m/>
    <m/>
    <m/>
    <n v="1"/>
    <s v="9"/>
    <s v="9"/>
    <n v="0"/>
    <n v="0"/>
    <n v="0"/>
    <n v="0"/>
    <n v="0"/>
    <n v="0"/>
    <n v="15"/>
    <n v="100"/>
    <n v="15"/>
  </r>
  <r>
    <s v="_bipolarstar"/>
    <s v="shayoneespeaks"/>
    <m/>
    <m/>
    <m/>
    <m/>
    <m/>
    <m/>
    <m/>
    <m/>
    <s v="No"/>
    <n v="170"/>
    <m/>
    <m/>
    <x v="1"/>
    <d v="2019-07-24T23:22:44.000"/>
    <s v="RT @Shayoneespeaks: Look Ma, my monsoon fashion is on point! Gib treato._x000a__x000a_ #pupperina #sherlock #dogsarelove #DogsofTwittter #dogsarefamily…"/>
    <m/>
    <m/>
    <x v="14"/>
    <m/>
    <s v="http://pbs.twimg.com/profile_images/1150426679723999232/F3njqsyD_normal.jpg"/>
    <x v="159"/>
    <s v="https://twitter.com/#!/_bipolarstar/status/1154170077710651392"/>
    <m/>
    <m/>
    <s v="1154170077710651392"/>
    <m/>
    <b v="0"/>
    <n v="0"/>
    <s v=""/>
    <b v="0"/>
    <s v="en"/>
    <m/>
    <s v=""/>
    <b v="0"/>
    <n v="4"/>
    <s v="1154045787199832064"/>
    <s v="Twitter for Android"/>
    <b v="0"/>
    <s v="1154045787199832064"/>
    <s v="Tweet"/>
    <n v="0"/>
    <n v="0"/>
    <m/>
    <m/>
    <m/>
    <m/>
    <m/>
    <m/>
    <m/>
    <m/>
    <n v="1"/>
    <s v="9"/>
    <s v="9"/>
    <n v="0"/>
    <n v="0"/>
    <n v="0"/>
    <n v="0"/>
    <n v="0"/>
    <n v="0"/>
    <n v="17"/>
    <n v="100"/>
    <n v="17"/>
  </r>
  <r>
    <s v="caringhumans"/>
    <s v="caringhumans"/>
    <m/>
    <m/>
    <m/>
    <m/>
    <m/>
    <m/>
    <m/>
    <m/>
    <s v="No"/>
    <n v="171"/>
    <m/>
    <m/>
    <x v="0"/>
    <d v="2019-07-26T11:58:41.000"/>
    <s v="https://t.co/3nEXYbm3gN_x000a_https://t.co/XgRkaUMYFo"/>
    <s v="https://treato.com/ADD,Fired+From+Job/?a=s http://densimetrika.com/j0Odf4VG"/>
    <s v="treato.com densimetrika.com"/>
    <x v="1"/>
    <m/>
    <s v="http://pbs.twimg.com/profile_images/1126904597560332288/UbnnPyJn_normal.png"/>
    <x v="160"/>
    <s v="https://twitter.com/#!/caringhumans/status/1154722704089632768"/>
    <m/>
    <m/>
    <s v="1154722704089632768"/>
    <m/>
    <b v="0"/>
    <n v="0"/>
    <s v=""/>
    <b v="0"/>
    <s v="und"/>
    <m/>
    <s v=""/>
    <b v="0"/>
    <n v="0"/>
    <s v=""/>
    <s v="Twitter Web App"/>
    <b v="0"/>
    <s v="1154722704089632768"/>
    <s v="Tweet"/>
    <n v="0"/>
    <n v="0"/>
    <m/>
    <m/>
    <m/>
    <m/>
    <m/>
    <m/>
    <m/>
    <m/>
    <n v="1"/>
    <s v="1"/>
    <s v="1"/>
    <n v="0"/>
    <n v="0"/>
    <n v="0"/>
    <n v="0"/>
    <n v="0"/>
    <n v="0"/>
    <n v="0"/>
    <n v="0"/>
    <n v="0"/>
  </r>
  <r>
    <s v="muhteremustad"/>
    <s v="treato_com"/>
    <m/>
    <m/>
    <m/>
    <m/>
    <m/>
    <m/>
    <m/>
    <m/>
    <s v="No"/>
    <n v="172"/>
    <m/>
    <m/>
    <x v="2"/>
    <d v="2019-07-26T13:20:52.000"/>
    <s v="@Treato_com why did you close down the website?"/>
    <m/>
    <m/>
    <x v="1"/>
    <m/>
    <s v="http://pbs.twimg.com/profile_images/795307592339877888/Sy_8QCq4_normal.jpg"/>
    <x v="161"/>
    <s v="https://twitter.com/#!/muhteremustad/status/1154743388853493760"/>
    <m/>
    <m/>
    <s v="1154743388853493760"/>
    <m/>
    <b v="0"/>
    <n v="0"/>
    <s v="171440035"/>
    <b v="0"/>
    <s v="en"/>
    <m/>
    <s v=""/>
    <b v="0"/>
    <n v="0"/>
    <s v=""/>
    <s v="Twitter for iPhone"/>
    <b v="0"/>
    <s v="1154743388853493760"/>
    <s v="Tweet"/>
    <n v="0"/>
    <n v="0"/>
    <m/>
    <m/>
    <m/>
    <m/>
    <m/>
    <m/>
    <m/>
    <m/>
    <n v="1"/>
    <s v="16"/>
    <s v="16"/>
    <n v="0"/>
    <n v="0"/>
    <n v="0"/>
    <n v="0"/>
    <n v="0"/>
    <n v="0"/>
    <n v="8"/>
    <n v="100"/>
    <n v="8"/>
  </r>
  <r>
    <s v="bgbarkery"/>
    <s v="chewhdc"/>
    <m/>
    <m/>
    <m/>
    <m/>
    <m/>
    <m/>
    <m/>
    <m/>
    <s v="No"/>
    <n v="173"/>
    <m/>
    <m/>
    <x v="1"/>
    <d v="2019-07-26T20:34:04.000"/>
    <s v="Don’t leave your best friend out of your Netflix binge! Avoid Popcorn Face™️ and pick up some pupcorn! _x000a_@chewhdc Yaky Charms are a poppable cheese treato just for your goodest boi or girl! 🧀🍿_x000a_._x000a_._x000a_._x000a_#waglocal… https://t.co/rHUKX4YMl1"/>
    <s v="https://www.instagram.com/p/B0ZL7lNl1WL/?igshid=5lxoyn7cwn4h"/>
    <s v="instagram.com"/>
    <x v="15"/>
    <m/>
    <s v="http://pbs.twimg.com/profile_images/181988297/logo4inches_normal.jpg"/>
    <x v="162"/>
    <s v="https://twitter.com/#!/bgbarkery/status/1154852406116548608"/>
    <m/>
    <m/>
    <s v="1154852406116548608"/>
    <m/>
    <b v="0"/>
    <n v="0"/>
    <s v=""/>
    <b v="0"/>
    <s v="en"/>
    <m/>
    <s v=""/>
    <b v="0"/>
    <n v="0"/>
    <s v=""/>
    <s v="Instagram"/>
    <b v="0"/>
    <s v="1154852406116548608"/>
    <s v="Tweet"/>
    <n v="0"/>
    <n v="0"/>
    <m/>
    <m/>
    <m/>
    <m/>
    <m/>
    <m/>
    <m/>
    <m/>
    <n v="1"/>
    <s v="15"/>
    <s v="15"/>
    <n v="1"/>
    <n v="2.857142857142857"/>
    <n v="0"/>
    <n v="0"/>
    <n v="0"/>
    <n v="0"/>
    <n v="34"/>
    <n v="97.14285714285714"/>
    <n v="35"/>
  </r>
  <r>
    <s v="vitahli"/>
    <s v="vitahli"/>
    <m/>
    <m/>
    <m/>
    <m/>
    <m/>
    <m/>
    <m/>
    <m/>
    <s v="No"/>
    <n v="174"/>
    <m/>
    <m/>
    <x v="0"/>
    <d v="2019-07-27T06:10:28.000"/>
    <s v="Grrr....grrr! Grrrr....?....treato? https://t.co/wYWBd0Cdeo"/>
    <s v="https://www.reddit.com/r/AnimalsBeingDerps/comments/ci2tml/taming_the_wild_beast/?utm_source=share&amp;utm_medium=ios_app"/>
    <s v="reddit.com"/>
    <x v="1"/>
    <m/>
    <s v="http://pbs.twimg.com/profile_images/841835976737542144/wJD97OZG_normal.jpg"/>
    <x v="163"/>
    <s v="https://twitter.com/#!/vitahli/status/1154997463222145024"/>
    <m/>
    <m/>
    <s v="1154997463222145024"/>
    <m/>
    <b v="0"/>
    <n v="0"/>
    <s v=""/>
    <b v="0"/>
    <s v="cy"/>
    <m/>
    <s v=""/>
    <b v="0"/>
    <n v="0"/>
    <s v=""/>
    <s v="Twitter for iPhone"/>
    <b v="0"/>
    <s v="1154997463222145024"/>
    <s v="Tweet"/>
    <n v="0"/>
    <n v="0"/>
    <m/>
    <m/>
    <m/>
    <m/>
    <m/>
    <m/>
    <m/>
    <m/>
    <n v="1"/>
    <s v="1"/>
    <s v="1"/>
    <n v="0"/>
    <n v="0"/>
    <n v="0"/>
    <n v="0"/>
    <n v="0"/>
    <n v="0"/>
    <n v="4"/>
    <n v="100"/>
    <n v="4"/>
  </r>
  <r>
    <s v="noeneedsvelez"/>
    <s v="noeneedsvelez"/>
    <m/>
    <m/>
    <m/>
    <m/>
    <m/>
    <m/>
    <m/>
    <m/>
    <s v="No"/>
    <n v="175"/>
    <m/>
    <m/>
    <x v="0"/>
    <d v="2019-07-27T07:29:37.000"/>
    <s v="ojala me acepten al taller de treato seria lo maximo https://t.co/3N2aKDwIAX"/>
    <m/>
    <m/>
    <x v="1"/>
    <s v="https://pbs.twimg.com/media/EAdyLuVWwAARRoT.png"/>
    <s v="https://pbs.twimg.com/media/EAdyLuVWwAARRoT.png"/>
    <x v="164"/>
    <s v="https://twitter.com/#!/noeneedsvelez/status/1155017381284057088"/>
    <m/>
    <m/>
    <s v="1155017381284057088"/>
    <m/>
    <b v="0"/>
    <n v="0"/>
    <s v=""/>
    <b v="0"/>
    <s v="es"/>
    <m/>
    <s v=""/>
    <b v="0"/>
    <n v="0"/>
    <s v=""/>
    <s v="Twitter Web App"/>
    <b v="0"/>
    <s v="1155017381284057088"/>
    <s v="Tweet"/>
    <n v="0"/>
    <n v="0"/>
    <m/>
    <m/>
    <m/>
    <m/>
    <m/>
    <m/>
    <m/>
    <m/>
    <n v="1"/>
    <s v="1"/>
    <s v="1"/>
    <n v="0"/>
    <n v="0"/>
    <n v="0"/>
    <n v="0"/>
    <n v="0"/>
    <n v="0"/>
    <n v="10"/>
    <n v="100"/>
    <n v="10"/>
  </r>
  <r>
    <s v="manar20makadi"/>
    <s v="manar20makadi"/>
    <m/>
    <m/>
    <m/>
    <m/>
    <m/>
    <m/>
    <m/>
    <m/>
    <s v="No"/>
    <n v="176"/>
    <m/>
    <m/>
    <x v="0"/>
    <d v="2019-07-28T12:01:12.000"/>
    <s v="نيجي لسؤال ايه المنتج اللي فيه سيليكون و كويس مش مضافله اي مواد كيميائية تانية ممكن أشتريه ؟؟_x000a_فتقدري  تستخدمي Treato conditioner _x000a_يعني مجرد نقتطين على الشعر بس بدون منقرب لفروة الرأس هيديكي التأثير اللي محتاجاه https://t.co/usYhnULKPG"/>
    <m/>
    <m/>
    <x v="1"/>
    <s v="https://pbs.twimg.com/media/EAj57hNW4AE5PWT.png"/>
    <s v="https://pbs.twimg.com/media/EAj57hNW4AE5PWT.png"/>
    <x v="165"/>
    <s v="https://twitter.com/#!/manar20makadi/status/1155448116524531712"/>
    <m/>
    <m/>
    <s v="1155448116524531712"/>
    <s v="1155199517597343745"/>
    <b v="0"/>
    <n v="7"/>
    <s v="1050240339716521984"/>
    <b v="0"/>
    <s v="ar"/>
    <m/>
    <s v=""/>
    <b v="0"/>
    <n v="0"/>
    <s v=""/>
    <s v="Twitter Web App"/>
    <b v="0"/>
    <s v="1155199517597343745"/>
    <s v="Tweet"/>
    <n v="0"/>
    <n v="0"/>
    <m/>
    <m/>
    <m/>
    <m/>
    <m/>
    <m/>
    <m/>
    <m/>
    <n v="1"/>
    <s v="1"/>
    <s v="1"/>
    <n v="0"/>
    <n v="0"/>
    <n v="0"/>
    <n v="0"/>
    <n v="0"/>
    <n v="0"/>
    <n v="35"/>
    <n v="100"/>
    <n v="35"/>
  </r>
  <r>
    <s v="meddy52"/>
    <s v="tobiassir"/>
    <m/>
    <m/>
    <m/>
    <m/>
    <m/>
    <m/>
    <m/>
    <m/>
    <s v="No"/>
    <n v="177"/>
    <m/>
    <m/>
    <x v="1"/>
    <d v="2019-07-31T17:51:07.000"/>
    <s v="RT @TobiasSir: My big bro Tommy is 13 today! Happy Birfday! Treato sharsies? Wuv you, Toby ♥️🎁🎂🎊🎉🐾🐾🎶😘 https://t.co/YHw2LAhw3A"/>
    <m/>
    <m/>
    <x v="1"/>
    <s v="https://pbs.twimg.com/media/EAzX2GgWwAEvAGC.jpg"/>
    <s v="https://pbs.twimg.com/media/EAzX2GgWwAEvAGC.jpg"/>
    <x v="166"/>
    <s v="https://twitter.com/#!/meddy52/status/1156623339445768198"/>
    <m/>
    <m/>
    <s v="1156623339445768198"/>
    <m/>
    <b v="0"/>
    <n v="0"/>
    <s v=""/>
    <b v="0"/>
    <s v="en"/>
    <m/>
    <s v=""/>
    <b v="0"/>
    <n v="6"/>
    <s v="1156536534205681664"/>
    <s v="Twitter for iPhone"/>
    <b v="0"/>
    <s v="1156536534205681664"/>
    <s v="Tweet"/>
    <n v="0"/>
    <n v="0"/>
    <m/>
    <m/>
    <m/>
    <m/>
    <m/>
    <m/>
    <m/>
    <m/>
    <n v="1"/>
    <s v="12"/>
    <s v="12"/>
    <n v="1"/>
    <n v="6.25"/>
    <n v="0"/>
    <n v="0"/>
    <n v="0"/>
    <n v="0"/>
    <n v="15"/>
    <n v="93.75"/>
    <n v="16"/>
  </r>
  <r>
    <s v="tobiassir"/>
    <s v="tobiassir"/>
    <m/>
    <m/>
    <m/>
    <m/>
    <m/>
    <m/>
    <m/>
    <m/>
    <s v="No"/>
    <n v="178"/>
    <m/>
    <m/>
    <x v="0"/>
    <d v="2019-07-31T12:06:11.000"/>
    <s v="My big bro Tommy is 13 today! Happy Birfday! Treato sharsies? Wuv you, Toby ♥️🎁🎂🎊🎉🐾🐾🎶😘 https://t.co/YHw2LAhw3A"/>
    <m/>
    <m/>
    <x v="1"/>
    <s v="https://pbs.twimg.com/media/EAzX2GgWwAEvAGC.jpg"/>
    <s v="https://pbs.twimg.com/media/EAzX2GgWwAEvAGC.jpg"/>
    <x v="167"/>
    <s v="https://twitter.com/#!/tobiassir/status/1156536534205681664"/>
    <m/>
    <m/>
    <s v="1156536534205681664"/>
    <m/>
    <b v="0"/>
    <n v="208"/>
    <s v=""/>
    <b v="0"/>
    <s v="en"/>
    <m/>
    <s v=""/>
    <b v="0"/>
    <n v="6"/>
    <s v=""/>
    <s v="Twitter for iPhone"/>
    <b v="0"/>
    <s v="1156536534205681664"/>
    <s v="Retweet"/>
    <n v="0"/>
    <n v="0"/>
    <m/>
    <m/>
    <m/>
    <m/>
    <m/>
    <m/>
    <m/>
    <m/>
    <n v="1"/>
    <s v="12"/>
    <s v="12"/>
    <n v="1"/>
    <n v="7.142857142857143"/>
    <n v="0"/>
    <n v="0"/>
    <n v="0"/>
    <n v="0"/>
    <n v="13"/>
    <n v="92.85714285714286"/>
    <n v="14"/>
  </r>
  <r>
    <s v="arc_shepherd"/>
    <s v="tobiassir"/>
    <m/>
    <m/>
    <m/>
    <m/>
    <m/>
    <m/>
    <m/>
    <m/>
    <s v="No"/>
    <n v="179"/>
    <m/>
    <m/>
    <x v="1"/>
    <d v="2019-07-31T21:38:41.000"/>
    <s v="RT @TobiasSir: My big bro Tommy is 13 today! Happy Birfday! Treato sharsies? Wuv you, Toby ♥️🎁🎂🎊🎉🐾🐾🎶😘 https://t.co/YHw2LAhw3A"/>
    <m/>
    <m/>
    <x v="1"/>
    <s v="https://pbs.twimg.com/media/EAzX2GgWwAEvAGC.jpg"/>
    <s v="https://pbs.twimg.com/media/EAzX2GgWwAEvAGC.jpg"/>
    <x v="168"/>
    <s v="https://twitter.com/#!/arc_shepherd/status/1156680607969271808"/>
    <m/>
    <m/>
    <s v="1156680607969271808"/>
    <m/>
    <b v="0"/>
    <n v="0"/>
    <s v=""/>
    <b v="0"/>
    <s v="en"/>
    <m/>
    <s v=""/>
    <b v="0"/>
    <n v="6"/>
    <s v="1156536534205681664"/>
    <s v="Twitter Web App"/>
    <b v="0"/>
    <s v="1156536534205681664"/>
    <s v="Tweet"/>
    <n v="0"/>
    <n v="0"/>
    <m/>
    <m/>
    <m/>
    <m/>
    <m/>
    <m/>
    <m/>
    <m/>
    <n v="1"/>
    <s v="12"/>
    <s v="12"/>
    <n v="1"/>
    <n v="6.25"/>
    <n v="0"/>
    <n v="0"/>
    <n v="0"/>
    <n v="0"/>
    <n v="15"/>
    <n v="93.75"/>
    <n v="16"/>
  </r>
  <r>
    <s v="sketchbeetleart"/>
    <s v="sketchbeetleart"/>
    <m/>
    <m/>
    <m/>
    <m/>
    <m/>
    <m/>
    <m/>
    <m/>
    <s v="No"/>
    <n v="180"/>
    <m/>
    <m/>
    <x v="0"/>
    <d v="2019-07-31T23:43:33.000"/>
    <s v="Good boye waiting very (im)patiently for permission to have treato https://t.co/wnhU3SemeL"/>
    <m/>
    <m/>
    <x v="1"/>
    <s v="https://pbs.twimg.com/media/EA13dZwUcAE3M25.jpg"/>
    <s v="https://pbs.twimg.com/media/EA13dZwUcAE3M25.jpg"/>
    <x v="169"/>
    <s v="https://twitter.com/#!/sketchbeetleart/status/1156712030671233024"/>
    <m/>
    <m/>
    <s v="1156712030671233024"/>
    <m/>
    <b v="0"/>
    <n v="1"/>
    <s v=""/>
    <b v="0"/>
    <s v="en"/>
    <m/>
    <s v=""/>
    <b v="0"/>
    <n v="0"/>
    <s v=""/>
    <s v="Twitter for iPhone"/>
    <b v="0"/>
    <s v="1156712030671233024"/>
    <s v="Tweet"/>
    <n v="0"/>
    <n v="0"/>
    <m/>
    <m/>
    <m/>
    <m/>
    <m/>
    <m/>
    <m/>
    <m/>
    <n v="2"/>
    <s v="1"/>
    <s v="1"/>
    <n v="2"/>
    <n v="18.181818181818183"/>
    <n v="0"/>
    <n v="0"/>
    <n v="0"/>
    <n v="0"/>
    <n v="9"/>
    <n v="81.81818181818181"/>
    <n v="11"/>
  </r>
  <r>
    <s v="sketchbeetleart"/>
    <s v="sketchbeetleart"/>
    <m/>
    <m/>
    <m/>
    <m/>
    <m/>
    <m/>
    <m/>
    <m/>
    <s v="No"/>
    <n v="181"/>
    <m/>
    <m/>
    <x v="0"/>
    <d v="2019-07-31T23:53:52.000"/>
    <s v="Kahdhdhss the EXACT MOMENT HE SEE THE TREATO https://t.co/vojefw9W7N"/>
    <m/>
    <m/>
    <x v="1"/>
    <s v="https://pbs.twimg.com/ext_tw_video_thumb/1156714551271780352/pu/img/H-VLg7jkS9ozsdcH.jpg"/>
    <s v="https://pbs.twimg.com/ext_tw_video_thumb/1156714551271780352/pu/img/H-VLg7jkS9ozsdcH.jpg"/>
    <x v="170"/>
    <s v="https://twitter.com/#!/sketchbeetleart/status/1156714625137664000"/>
    <m/>
    <m/>
    <s v="1156714625137664000"/>
    <m/>
    <b v="0"/>
    <n v="3"/>
    <s v=""/>
    <b v="0"/>
    <s v="en"/>
    <m/>
    <s v=""/>
    <b v="0"/>
    <n v="0"/>
    <s v=""/>
    <s v="Twitter for iPhone"/>
    <b v="0"/>
    <s v="1156714625137664000"/>
    <s v="Tweet"/>
    <n v="0"/>
    <n v="0"/>
    <m/>
    <m/>
    <m/>
    <m/>
    <m/>
    <m/>
    <m/>
    <m/>
    <n v="2"/>
    <s v="1"/>
    <s v="1"/>
    <n v="0"/>
    <n v="0"/>
    <n v="0"/>
    <n v="0"/>
    <n v="0"/>
    <n v="0"/>
    <n v="8"/>
    <n v="100"/>
    <n v="8"/>
  </r>
  <r>
    <s v="liz_stivers"/>
    <s v="michaelaokla"/>
    <m/>
    <m/>
    <m/>
    <m/>
    <m/>
    <m/>
    <m/>
    <m/>
    <s v="No"/>
    <n v="182"/>
    <m/>
    <m/>
    <x v="1"/>
    <d v="2019-08-03T07:01:04.000"/>
    <s v="RT @AnitaZereshki: @MichaelaOkla they also say treato https://t.co/L66SF8AxlT"/>
    <m/>
    <m/>
    <x v="1"/>
    <s v="https://pbs.twimg.com/ext_tw_video_thumb/1157545305060995073/pu/img/n476uAXdZpr32-DE.jpg"/>
    <s v="https://pbs.twimg.com/ext_tw_video_thumb/1157545305060995073/pu/img/n476uAXdZpr32-DE.jpg"/>
    <x v="171"/>
    <s v="https://twitter.com/#!/liz_stivers/status/1157546913140498432"/>
    <m/>
    <m/>
    <s v="1157546913140498432"/>
    <m/>
    <b v="0"/>
    <n v="0"/>
    <s v=""/>
    <b v="0"/>
    <s v="en"/>
    <m/>
    <s v=""/>
    <b v="0"/>
    <n v="2"/>
    <s v="1157545555465080832"/>
    <s v="Twitter for iPhone"/>
    <b v="0"/>
    <s v="1157545555465080832"/>
    <s v="Tweet"/>
    <n v="0"/>
    <n v="0"/>
    <m/>
    <m/>
    <m/>
    <m/>
    <m/>
    <m/>
    <m/>
    <m/>
    <n v="1"/>
    <s v="10"/>
    <s v="10"/>
    <m/>
    <m/>
    <m/>
    <m/>
    <m/>
    <m/>
    <m/>
    <m/>
    <m/>
  </r>
  <r>
    <s v="dogtordraks"/>
    <s v="dogtordraks"/>
    <m/>
    <m/>
    <m/>
    <m/>
    <m/>
    <m/>
    <m/>
    <m/>
    <s v="No"/>
    <n v="184"/>
    <m/>
    <m/>
    <x v="0"/>
    <d v="2019-08-03T09:59:30.000"/>
    <s v="When you iz the pupper and the treato too! https://t.co/KW5chHxv1O"/>
    <m/>
    <m/>
    <x v="1"/>
    <s v="https://pbs.twimg.com/media/EBCXfz0WkAEm3d1.jpg"/>
    <s v="https://pbs.twimg.com/media/EBCXfz0WkAEm3d1.jpg"/>
    <x v="172"/>
    <s v="https://twitter.com/#!/dogtordraks/status/1157591815773675520"/>
    <m/>
    <m/>
    <s v="1157591815773675520"/>
    <m/>
    <b v="0"/>
    <n v="0"/>
    <s v=""/>
    <b v="0"/>
    <s v="en"/>
    <m/>
    <s v=""/>
    <b v="0"/>
    <n v="0"/>
    <s v=""/>
    <s v="Twitter for Android"/>
    <b v="0"/>
    <s v="1157591815773675520"/>
    <s v="Tweet"/>
    <n v="0"/>
    <n v="0"/>
    <m/>
    <m/>
    <m/>
    <m/>
    <m/>
    <m/>
    <m/>
    <m/>
    <n v="1"/>
    <s v="1"/>
    <s v="1"/>
    <n v="0"/>
    <n v="0"/>
    <n v="0"/>
    <n v="0"/>
    <n v="0"/>
    <n v="0"/>
    <n v="9"/>
    <n v="100"/>
    <n v="9"/>
  </r>
  <r>
    <s v="anitazereshki"/>
    <s v="michaelaokla"/>
    <m/>
    <m/>
    <m/>
    <m/>
    <m/>
    <m/>
    <m/>
    <m/>
    <s v="No"/>
    <n v="185"/>
    <m/>
    <m/>
    <x v="2"/>
    <d v="2019-08-03T06:55:41.000"/>
    <s v="@MichaelaOkla they also say treato https://t.co/L66SF8AxlT"/>
    <m/>
    <m/>
    <x v="1"/>
    <s v="https://pbs.twimg.com/ext_tw_video_thumb/1157545305060995073/pu/img/n476uAXdZpr32-DE.jpg"/>
    <s v="https://pbs.twimg.com/ext_tw_video_thumb/1157545305060995073/pu/img/n476uAXdZpr32-DE.jpg"/>
    <x v="173"/>
    <s v="https://twitter.com/#!/anitazereshki/status/1157545555465080832"/>
    <m/>
    <m/>
    <s v="1157545555465080832"/>
    <s v="1157544823265480704"/>
    <b v="0"/>
    <n v="13"/>
    <s v="739710289453555713"/>
    <b v="0"/>
    <s v="en"/>
    <m/>
    <s v=""/>
    <b v="0"/>
    <n v="2"/>
    <s v=""/>
    <s v="Twitter for iPhone"/>
    <b v="0"/>
    <s v="1157544823265480704"/>
    <s v="Tweet"/>
    <n v="0"/>
    <n v="0"/>
    <m/>
    <m/>
    <m/>
    <m/>
    <m/>
    <m/>
    <m/>
    <m/>
    <n v="1"/>
    <s v="10"/>
    <s v="10"/>
    <n v="0"/>
    <n v="0"/>
    <n v="0"/>
    <n v="0"/>
    <n v="0"/>
    <n v="0"/>
    <n v="5"/>
    <n v="100"/>
    <n v="5"/>
  </r>
  <r>
    <s v="lyra725"/>
    <s v="michaelaokla"/>
    <m/>
    <m/>
    <m/>
    <m/>
    <m/>
    <m/>
    <m/>
    <m/>
    <s v="No"/>
    <n v="186"/>
    <m/>
    <m/>
    <x v="1"/>
    <d v="2019-08-03T15:24:05.000"/>
    <s v="RT @AnitaZereshki: @MichaelaOkla they also say treato https://t.co/L66SF8AxlT"/>
    <m/>
    <m/>
    <x v="1"/>
    <s v="https://pbs.twimg.com/ext_tw_video_thumb/1157545305060995073/pu/img/n476uAXdZpr32-DE.jpg"/>
    <s v="https://pbs.twimg.com/ext_tw_video_thumb/1157545305060995073/pu/img/n476uAXdZpr32-DE.jpg"/>
    <x v="174"/>
    <s v="https://twitter.com/#!/lyra725/status/1157673500217368578"/>
    <m/>
    <m/>
    <s v="1157673500217368578"/>
    <m/>
    <b v="0"/>
    <n v="0"/>
    <s v=""/>
    <b v="0"/>
    <s v="en"/>
    <m/>
    <s v=""/>
    <b v="0"/>
    <n v="2"/>
    <s v="1157545555465080832"/>
    <s v="Twitter for Android"/>
    <b v="0"/>
    <s v="1157545555465080832"/>
    <s v="Tweet"/>
    <n v="0"/>
    <n v="0"/>
    <m/>
    <m/>
    <m/>
    <m/>
    <m/>
    <m/>
    <m/>
    <m/>
    <n v="1"/>
    <s v="10"/>
    <s v="10"/>
    <m/>
    <m/>
    <m/>
    <m/>
    <m/>
    <m/>
    <m/>
    <m/>
    <m/>
  </r>
  <r>
    <s v="lakarius"/>
    <s v="lakarius"/>
    <m/>
    <m/>
    <m/>
    <m/>
    <m/>
    <m/>
    <m/>
    <m/>
    <s v="No"/>
    <n v="188"/>
    <m/>
    <m/>
    <x v="0"/>
    <d v="2019-08-06T19:28:04.000"/>
    <s v="Pues si, hoy he estado en el Treato de Merida. Y cuando digo Treato, quiero decir Treato. https://t.co/2VVo5Jbh7d"/>
    <m/>
    <m/>
    <x v="1"/>
    <s v="https://pbs.twimg.com/media/EBT2g6xWwAE0Xqn.jpg"/>
    <s v="https://pbs.twimg.com/media/EBT2g6xWwAE0Xqn.jpg"/>
    <x v="175"/>
    <s v="https://twitter.com/#!/lakarius/status/1158822063601258498"/>
    <m/>
    <m/>
    <s v="1158822063601258498"/>
    <m/>
    <b v="0"/>
    <n v="1"/>
    <s v=""/>
    <b v="0"/>
    <s v="es"/>
    <m/>
    <s v=""/>
    <b v="0"/>
    <n v="0"/>
    <s v=""/>
    <s v="Twitter for Android"/>
    <b v="0"/>
    <s v="1158822063601258498"/>
    <s v="Tweet"/>
    <n v="0"/>
    <n v="0"/>
    <m/>
    <m/>
    <m/>
    <m/>
    <m/>
    <m/>
    <m/>
    <m/>
    <n v="1"/>
    <s v="1"/>
    <s v="1"/>
    <n v="0"/>
    <n v="0"/>
    <n v="0"/>
    <n v="0"/>
    <n v="0"/>
    <n v="0"/>
    <n v="17"/>
    <n v="100"/>
    <n v="17"/>
  </r>
  <r>
    <s v="karolmdpofc1"/>
    <s v="karolmdpofc1"/>
    <m/>
    <m/>
    <m/>
    <m/>
    <m/>
    <m/>
    <m/>
    <m/>
    <s v="No"/>
    <n v="189"/>
    <m/>
    <m/>
    <x v="0"/>
    <d v="2019-08-08T14:53:29.000"/>
    <s v="Estan son las obras de treato que estuvo karol_x000a__x000a_#KCAMexico #karolsevilla #soyluna https://t.co/PX7y4PqC1b"/>
    <m/>
    <m/>
    <x v="16"/>
    <s v="https://pbs.twimg.com/media/EBdKuTWWsAAaOBt.jpg"/>
    <s v="https://pbs.twimg.com/media/EBdKuTWWsAAaOBt.jpg"/>
    <x v="176"/>
    <s v="https://twitter.com/#!/karolmdpofc1/status/1159477739570847744"/>
    <m/>
    <m/>
    <s v="1159477739570847744"/>
    <m/>
    <b v="0"/>
    <n v="0"/>
    <s v=""/>
    <b v="0"/>
    <s v="es"/>
    <m/>
    <s v=""/>
    <b v="0"/>
    <n v="0"/>
    <s v=""/>
    <s v="Twitter Web App"/>
    <b v="0"/>
    <s v="1159477739570847744"/>
    <s v="Tweet"/>
    <n v="0"/>
    <n v="0"/>
    <m/>
    <m/>
    <m/>
    <m/>
    <m/>
    <m/>
    <m/>
    <m/>
    <n v="1"/>
    <s v="1"/>
    <s v="1"/>
    <n v="0"/>
    <n v="0"/>
    <n v="0"/>
    <n v="0"/>
    <n v="0"/>
    <n v="0"/>
    <n v="12"/>
    <n v="100"/>
    <n v="12"/>
  </r>
  <r>
    <s v="jett_the_aussie"/>
    <s v="jett_the_aussie"/>
    <m/>
    <m/>
    <m/>
    <m/>
    <m/>
    <m/>
    <m/>
    <m/>
    <s v="No"/>
    <n v="190"/>
    <m/>
    <m/>
    <x v="0"/>
    <d v="2019-08-08T20:08:37.000"/>
    <s v="Explain to me why there is not a treato in my mouth...I'll wait. #throwbackthursday_x000a_-_x000a_-_x000a_Pawsome Pals 🐾_x000a_gsdskykooner _x000a_olympustheaussie_x000a_evietheaussalier_x000a_aussie.kona_x000a_penny.miniaussie_x000a_-_x000a_-_x000a_-_x000a_#aussie #australianshepherd… https://t.co/yKmGmaFUSO"/>
    <s v="https://www.instagram.com/p/B06nWAaHXUs/?igshid=yen2pr1jmcy5"/>
    <s v="instagram.com"/>
    <x v="17"/>
    <m/>
    <s v="http://pbs.twimg.com/profile_images/1149114712925396993/mEiRiLO3_normal.jpg"/>
    <x v="177"/>
    <s v="https://twitter.com/#!/jett_the_aussie/status/1159557044292268034"/>
    <m/>
    <m/>
    <s v="1159557044292268034"/>
    <m/>
    <b v="0"/>
    <n v="0"/>
    <s v=""/>
    <b v="0"/>
    <s v="en"/>
    <m/>
    <s v=""/>
    <b v="0"/>
    <n v="0"/>
    <s v=""/>
    <s v="Instagram"/>
    <b v="0"/>
    <s v="1159557044292268034"/>
    <s v="Tweet"/>
    <n v="0"/>
    <n v="0"/>
    <m/>
    <m/>
    <m/>
    <m/>
    <m/>
    <m/>
    <m/>
    <m/>
    <n v="1"/>
    <s v="1"/>
    <s v="1"/>
    <n v="0"/>
    <n v="0"/>
    <n v="0"/>
    <n v="0"/>
    <n v="0"/>
    <n v="0"/>
    <n v="26"/>
    <n v="100"/>
    <n v="26"/>
  </r>
  <r>
    <s v="mya_nicoleeee"/>
    <s v="mya_nicoleeee"/>
    <m/>
    <m/>
    <m/>
    <m/>
    <m/>
    <m/>
    <m/>
    <m/>
    <s v="No"/>
    <n v="191"/>
    <m/>
    <m/>
    <x v="0"/>
    <d v="2019-08-10T04:47:12.000"/>
    <s v="“treato treato treato GIB IMMEDIATE... MONCH MONCH MONCH” https://t.co/q16LupSGEg"/>
    <s v="https://twitter.com/murphme2/status/1159542455168929792"/>
    <s v="twitter.com"/>
    <x v="1"/>
    <m/>
    <s v="http://pbs.twimg.com/profile_images/1154192279114059776/VYMYNOpg_normal.jpg"/>
    <x v="178"/>
    <s v="https://twitter.com/#!/mya_nicoleeee/status/1160049938140712960"/>
    <m/>
    <m/>
    <s v="1160049938140712960"/>
    <m/>
    <b v="0"/>
    <n v="0"/>
    <s v=""/>
    <b v="1"/>
    <s v="en"/>
    <m/>
    <s v="1159542455168929792"/>
    <b v="0"/>
    <n v="0"/>
    <s v=""/>
    <s v="Twitter for iPhone"/>
    <b v="0"/>
    <s v="1160049938140712960"/>
    <s v="Tweet"/>
    <n v="0"/>
    <n v="0"/>
    <m/>
    <m/>
    <m/>
    <m/>
    <m/>
    <m/>
    <m/>
    <m/>
    <n v="1"/>
    <s v="1"/>
    <s v="1"/>
    <n v="0"/>
    <n v="0"/>
    <n v="0"/>
    <n v="0"/>
    <n v="0"/>
    <n v="0"/>
    <n v="8"/>
    <n v="100"/>
    <n v="8"/>
  </r>
  <r>
    <s v="imannieb"/>
    <s v="imannieb"/>
    <m/>
    <m/>
    <m/>
    <m/>
    <m/>
    <m/>
    <m/>
    <m/>
    <s v="No"/>
    <n v="192"/>
    <m/>
    <m/>
    <x v="0"/>
    <d v="2019-08-10T16:27:11.000"/>
    <s v="Time for a treato https://t.co/8KAttHtmPH"/>
    <s v="https://twitter.com/santarosapolice/status/1159649284268032001"/>
    <s v="twitter.com"/>
    <x v="1"/>
    <m/>
    <s v="http://pbs.twimg.com/profile_images/1082364553231360000/bcyGZw7U_normal.jpg"/>
    <x v="179"/>
    <s v="https://twitter.com/#!/imannieb/status/1160226092478693377"/>
    <m/>
    <m/>
    <s v="1160226092478693377"/>
    <m/>
    <b v="0"/>
    <n v="0"/>
    <s v=""/>
    <b v="1"/>
    <s v="en"/>
    <m/>
    <s v="1159649284268032001"/>
    <b v="0"/>
    <n v="0"/>
    <s v=""/>
    <s v="Twitter for iPhone"/>
    <b v="0"/>
    <s v="1160226092478693377"/>
    <s v="Tweet"/>
    <n v="0"/>
    <n v="0"/>
    <m/>
    <m/>
    <m/>
    <m/>
    <m/>
    <m/>
    <m/>
    <m/>
    <n v="1"/>
    <s v="1"/>
    <s v="1"/>
    <n v="0"/>
    <n v="0"/>
    <n v="0"/>
    <n v="0"/>
    <n v="0"/>
    <n v="0"/>
    <n v="4"/>
    <n v="100"/>
    <n v="4"/>
  </r>
  <r>
    <s v="cponperformance"/>
    <s v="cponperformance"/>
    <m/>
    <m/>
    <m/>
    <m/>
    <m/>
    <m/>
    <m/>
    <m/>
    <s v="No"/>
    <n v="193"/>
    <m/>
    <m/>
    <x v="0"/>
    <d v="2019-08-10T17:01:18.000"/>
    <s v="My fifth bottle of wine in four months. Too many carbs really. Not strictly keto but more of a treato. _x000a__x000a_A simple Cotes de Bourg. It'll do fine. Beef later._x000a__x000a_On a side note my fucking arms, shoulders and core ache… https://t.co/H1Np8dBeCR"/>
    <s v="https://www.instagram.com/p/B0_bf8jAgob/?igshid=11fex4f8mqexh"/>
    <s v="instagram.com"/>
    <x v="1"/>
    <m/>
    <s v="http://pbs.twimg.com/profile_images/1445324387/krug_normal.jpg"/>
    <x v="180"/>
    <s v="https://twitter.com/#!/cponperformance/status/1160234679615647745"/>
    <m/>
    <m/>
    <s v="1160234679615647745"/>
    <m/>
    <b v="0"/>
    <n v="0"/>
    <s v=""/>
    <b v="0"/>
    <s v="en"/>
    <m/>
    <s v=""/>
    <b v="0"/>
    <n v="0"/>
    <s v=""/>
    <s v="Instagram"/>
    <b v="0"/>
    <s v="1160234679615647745"/>
    <s v="Tweet"/>
    <n v="0"/>
    <n v="0"/>
    <m/>
    <m/>
    <m/>
    <m/>
    <m/>
    <m/>
    <m/>
    <m/>
    <n v="1"/>
    <s v="1"/>
    <s v="1"/>
    <n v="1"/>
    <n v="2.4390243902439024"/>
    <n v="3"/>
    <n v="7.317073170731708"/>
    <n v="0"/>
    <n v="0"/>
    <n v="37"/>
    <n v="90.2439024390244"/>
    <n v="41"/>
  </r>
  <r>
    <s v="yamasaki_brown"/>
    <s v="yamasaki_brown"/>
    <m/>
    <m/>
    <m/>
    <m/>
    <m/>
    <m/>
    <m/>
    <m/>
    <s v="No"/>
    <n v="194"/>
    <m/>
    <m/>
    <x v="0"/>
    <d v="2019-06-19T08:22:50.000"/>
    <s v="KLAXION LIVE_x000a_2本目小倉場所。九州へようこそ。_x000a__x000a_2019/7/6(土)_x000a_『FRONT OF UNION 北九州 NIGHT』_x000a_@小倉 FUSE_x000a_【開場/開演】16時/16時30分_x000a_【チケット】2,500円(+1D)/3,000円(+1D)_x000a_w/_x000a_KIM_x000a_FIVE NO RISK_x000a_BEYOND HATE_x000a_EX-C_x000a_BUILD_x000a_STARTER_x000a_universe last a ward_x000a_1Pint treato The Kilkenny_x000a_House Of Steel https://t.co/nMKJfpZu7F"/>
    <m/>
    <m/>
    <x v="1"/>
    <s v="https://pbs.twimg.com/media/D9aQ5QMU8AEUBdo.jpg"/>
    <s v="https://pbs.twimg.com/media/D9aQ5QMU8AEUBdo.jpg"/>
    <x v="181"/>
    <s v="https://twitter.com/#!/yamasaki_brown/status/1141260036141830145"/>
    <m/>
    <m/>
    <s v="1141260036141830145"/>
    <m/>
    <b v="0"/>
    <n v="12"/>
    <s v=""/>
    <b v="0"/>
    <s v="ja"/>
    <m/>
    <s v=""/>
    <b v="0"/>
    <n v="8"/>
    <s v=""/>
    <s v="Twitter Web Client"/>
    <b v="0"/>
    <s v="1141260036141830145"/>
    <s v="Tweet"/>
    <n v="0"/>
    <n v="0"/>
    <m/>
    <m/>
    <m/>
    <m/>
    <m/>
    <m/>
    <m/>
    <m/>
    <n v="1"/>
    <s v="2"/>
    <s v="2"/>
    <n v="0"/>
    <n v="0"/>
    <n v="2"/>
    <n v="4.166666666666667"/>
    <n v="1"/>
    <n v="2.0833333333333335"/>
    <n v="46"/>
    <n v="95.83333333333333"/>
    <n v="48"/>
  </r>
  <r>
    <s v="masa99chaos"/>
    <s v="yamasaki_brown"/>
    <m/>
    <m/>
    <m/>
    <m/>
    <m/>
    <m/>
    <m/>
    <m/>
    <s v="No"/>
    <n v="195"/>
    <m/>
    <m/>
    <x v="1"/>
    <d v="2019-06-19T11:11:56.000"/>
    <s v="RT @yamasaki_brown: KLAXION LIVE_x000a_2本目小倉場所。九州へようこそ。_x000a__x000a_2019/7/6(土)_x000a_『FRONT OF UNION 北九州 NIGHT』_x000a_@小倉 FUSE_x000a_【開場/開演】16時/16時30分_x000a_【チケット】2,500円(+1D)/3,00…"/>
    <m/>
    <m/>
    <x v="1"/>
    <m/>
    <s v="http://pbs.twimg.com/profile_images/1137175436125884418/_305eUT6_normal.jpg"/>
    <x v="182"/>
    <s v="https://twitter.com/#!/masa99chaos/status/1141302590228971520"/>
    <m/>
    <m/>
    <s v="1141302590228971520"/>
    <m/>
    <b v="0"/>
    <n v="0"/>
    <s v=""/>
    <b v="0"/>
    <s v="ja"/>
    <m/>
    <s v=""/>
    <b v="0"/>
    <n v="8"/>
    <s v="1141260036141830145"/>
    <s v="Twitter for Android"/>
    <b v="0"/>
    <s v="1141260036141830145"/>
    <s v="Tweet"/>
    <n v="0"/>
    <n v="0"/>
    <m/>
    <m/>
    <m/>
    <m/>
    <m/>
    <m/>
    <m/>
    <m/>
    <n v="1"/>
    <s v="2"/>
    <s v="2"/>
    <n v="0"/>
    <n v="0"/>
    <n v="0"/>
    <n v="0"/>
    <n v="0"/>
    <n v="0"/>
    <n v="27"/>
    <n v="100"/>
    <n v="27"/>
  </r>
  <r>
    <s v="norino0720"/>
    <s v="yamasaki_brown"/>
    <m/>
    <m/>
    <m/>
    <m/>
    <m/>
    <m/>
    <m/>
    <m/>
    <s v="No"/>
    <n v="196"/>
    <m/>
    <m/>
    <x v="1"/>
    <d v="2019-06-19T11:06:26.000"/>
    <s v="RT @yamasaki_brown: KLAXION LIVE_x000a_2本目小倉場所。九州へようこそ。_x000a__x000a_2019/7/6(土)_x000a_『FRONT OF UNION 北九州 NIGHT』_x000a_@小倉 FUSE_x000a_【開場/開演】16時/16時30分_x000a_【チケット】2,500円(+1D)/3,00…"/>
    <m/>
    <m/>
    <x v="1"/>
    <m/>
    <s v="http://pbs.twimg.com/profile_images/1139853745397702656/Ij11bOMJ_normal.jpg"/>
    <x v="183"/>
    <s v="https://twitter.com/#!/norino0720/status/1141301204653228032"/>
    <m/>
    <m/>
    <s v="1141301204653228032"/>
    <m/>
    <b v="0"/>
    <n v="0"/>
    <s v=""/>
    <b v="0"/>
    <s v="ja"/>
    <m/>
    <s v=""/>
    <b v="0"/>
    <n v="8"/>
    <s v="1141260036141830145"/>
    <s v="Twitter for Android"/>
    <b v="0"/>
    <s v="1141260036141830145"/>
    <s v="Tweet"/>
    <n v="0"/>
    <n v="0"/>
    <m/>
    <m/>
    <m/>
    <m/>
    <m/>
    <m/>
    <m/>
    <m/>
    <n v="1"/>
    <s v="2"/>
    <s v="2"/>
    <n v="0"/>
    <n v="0"/>
    <n v="0"/>
    <n v="0"/>
    <n v="0"/>
    <n v="0"/>
    <n v="27"/>
    <n v="100"/>
    <n v="27"/>
  </r>
  <r>
    <s v="norino0720"/>
    <s v="masa99chaos"/>
    <m/>
    <m/>
    <m/>
    <m/>
    <m/>
    <m/>
    <m/>
    <m/>
    <s v="No"/>
    <n v="197"/>
    <m/>
    <m/>
    <x v="1"/>
    <d v="2019-08-11T00:00:47.000"/>
    <s v="RT @masa99chaos: 昨夜のシシカバブ楽しかった。_x000a_ありがとうございました。_x000a_本日は紺屋町ナンバーナインで【まむしの宴】！_x000a_早い時間からDJと1Pint treato The Kilkennyアコースティックやります。_x000a_15時からなんで早く来てね。_x000a_#まむしの宴_x000a_#…"/>
    <m/>
    <m/>
    <x v="18"/>
    <m/>
    <s v="http://pbs.twimg.com/profile_images/1139853745397702656/Ij11bOMJ_normal.jpg"/>
    <x v="184"/>
    <s v="https://twitter.com/#!/norino0720/status/1160340247323918336"/>
    <m/>
    <m/>
    <s v="1160340247323918336"/>
    <m/>
    <b v="0"/>
    <n v="0"/>
    <s v=""/>
    <b v="0"/>
    <s v="ja"/>
    <m/>
    <s v=""/>
    <b v="0"/>
    <n v="3"/>
    <s v="1160337825289478144"/>
    <s v="Twitter for Android"/>
    <b v="0"/>
    <s v="1160337825289478144"/>
    <s v="Tweet"/>
    <n v="0"/>
    <n v="0"/>
    <m/>
    <m/>
    <m/>
    <m/>
    <m/>
    <m/>
    <m/>
    <m/>
    <n v="1"/>
    <s v="2"/>
    <s v="2"/>
    <n v="0"/>
    <n v="0"/>
    <n v="0"/>
    <n v="0"/>
    <n v="0"/>
    <n v="0"/>
    <n v="12"/>
    <n v="100"/>
    <n v="12"/>
  </r>
  <r>
    <s v="theaterquep"/>
    <s v="masa99chaos"/>
    <m/>
    <m/>
    <m/>
    <m/>
    <m/>
    <m/>
    <m/>
    <m/>
    <s v="No"/>
    <n v="198"/>
    <m/>
    <m/>
    <x v="1"/>
    <d v="2019-08-11T00:59:39.000"/>
    <s v="RT @masa99chaos: 昨夜のシシカバブ楽しかった。_x000a_ありがとうございました。_x000a_本日は紺屋町ナンバーナインで【まむしの宴】！_x000a_早い時間からDJと1Pint treato The Kilkennyアコースティックやります。_x000a_15時からなんで早く来てね。_x000a_#まむしの宴_x000a_#…"/>
    <m/>
    <m/>
    <x v="18"/>
    <m/>
    <s v="http://pbs.twimg.com/profile_images/637474642966372352/YaAA3sa5_normal.jpg"/>
    <x v="185"/>
    <s v="https://twitter.com/#!/theaterquep/status/1160355062297714688"/>
    <m/>
    <m/>
    <s v="1160355062297714688"/>
    <m/>
    <b v="0"/>
    <n v="0"/>
    <s v=""/>
    <b v="0"/>
    <s v="ja"/>
    <m/>
    <s v=""/>
    <b v="0"/>
    <n v="3"/>
    <s v="1160337825289478144"/>
    <s v="Twitter for iPhone"/>
    <b v="0"/>
    <s v="1160337825289478144"/>
    <s v="Tweet"/>
    <n v="0"/>
    <n v="0"/>
    <m/>
    <m/>
    <m/>
    <m/>
    <m/>
    <m/>
    <m/>
    <m/>
    <n v="1"/>
    <s v="2"/>
    <s v="2"/>
    <n v="0"/>
    <n v="0"/>
    <n v="0"/>
    <n v="0"/>
    <n v="0"/>
    <n v="0"/>
    <n v="12"/>
    <n v="100"/>
    <n v="12"/>
  </r>
  <r>
    <s v="masa99chaos"/>
    <s v="masa99chaos"/>
    <m/>
    <m/>
    <m/>
    <m/>
    <m/>
    <m/>
    <m/>
    <m/>
    <s v="No"/>
    <n v="199"/>
    <m/>
    <m/>
    <x v="0"/>
    <d v="2019-08-10T23:51:10.000"/>
    <s v="昨夜のシシカバブ楽しかった。_x000a_ありがとうございました。_x000a_本日は紺屋町ナンバーナインで【まむしの宴】！_x000a_早い時間からDJと1Pint treato The Kilkennyアコースティックやります。_x000a_15時からなんで早く来てね。_x000a_#まむしの宴_x000a_#今日も超忙しい_x000a_#詩織生誕月間 https://t.co/xX5mK3Q1dA"/>
    <m/>
    <m/>
    <x v="19"/>
    <s v="https://pbs.twimg.com/media/EBpZGCPUYAEzg0g.jpg"/>
    <s v="https://pbs.twimg.com/media/EBpZGCPUYAEzg0g.jpg"/>
    <x v="186"/>
    <s v="https://twitter.com/#!/masa99chaos/status/1160337825289478144"/>
    <m/>
    <m/>
    <s v="1160337825289478144"/>
    <m/>
    <b v="0"/>
    <n v="6"/>
    <s v=""/>
    <b v="0"/>
    <s v="ja"/>
    <m/>
    <s v=""/>
    <b v="0"/>
    <n v="3"/>
    <s v=""/>
    <s v="Twitter for Android"/>
    <b v="0"/>
    <s v="1160337825289478144"/>
    <s v="Tweet"/>
    <n v="0"/>
    <n v="0"/>
    <m/>
    <m/>
    <m/>
    <m/>
    <m/>
    <m/>
    <m/>
    <m/>
    <n v="1"/>
    <s v="2"/>
    <s v="2"/>
    <n v="0"/>
    <n v="0"/>
    <n v="0"/>
    <n v="0"/>
    <n v="0"/>
    <n v="0"/>
    <n v="12"/>
    <n v="100"/>
    <n v="12"/>
  </r>
  <r>
    <s v="crackthemarian"/>
    <s v="masa99chaos"/>
    <m/>
    <m/>
    <m/>
    <m/>
    <m/>
    <m/>
    <m/>
    <m/>
    <s v="No"/>
    <n v="200"/>
    <m/>
    <m/>
    <x v="1"/>
    <d v="2019-08-11T01:49:28.000"/>
    <s v="RT @masa99chaos: 昨夜のシシカバブ楽しかった。_x000a_ありがとうございました。_x000a_本日は紺屋町ナンバーナインで【まむしの宴】！_x000a_早い時間からDJと1Pint treato The Kilkennyアコースティックやります。_x000a_15時からなんで早く来てね。_x000a_#まむしの宴_x000a_#…"/>
    <m/>
    <m/>
    <x v="18"/>
    <m/>
    <s v="http://pbs.twimg.com/profile_images/1243928426/hanky_normal.jpg"/>
    <x v="187"/>
    <s v="https://twitter.com/#!/crackthemarian/status/1160367599332413441"/>
    <m/>
    <m/>
    <s v="1160367599332413441"/>
    <m/>
    <b v="0"/>
    <n v="0"/>
    <s v=""/>
    <b v="0"/>
    <s v="ja"/>
    <m/>
    <s v=""/>
    <b v="0"/>
    <n v="3"/>
    <s v="1160337825289478144"/>
    <s v="Twitter for Android"/>
    <b v="0"/>
    <s v="1160337825289478144"/>
    <s v="Tweet"/>
    <n v="0"/>
    <n v="0"/>
    <m/>
    <m/>
    <m/>
    <m/>
    <m/>
    <m/>
    <m/>
    <m/>
    <n v="1"/>
    <s v="2"/>
    <s v="2"/>
    <n v="0"/>
    <n v="0"/>
    <n v="0"/>
    <n v="0"/>
    <n v="0"/>
    <n v="0"/>
    <n v="12"/>
    <n v="100"/>
    <n v="12"/>
  </r>
  <r>
    <s v="thknwco"/>
    <s v="thknwco"/>
    <m/>
    <m/>
    <m/>
    <m/>
    <m/>
    <m/>
    <m/>
    <m/>
    <s v="No"/>
    <n v="201"/>
    <m/>
    <m/>
    <x v="0"/>
    <d v="2019-08-12T17:43:00.000"/>
    <s v="These good boyes™ definitely deserve an extra treato or two https://t.co/a7E1NLgRqq"/>
    <s v="https://theknow.denverpost.com/2019/08/10/ruff-mudder-a-dogs-tough-mudder-photos/221457/"/>
    <s v="denverpost.com"/>
    <x v="1"/>
    <m/>
    <s v="http://pbs.twimg.com/profile_images/790417069636366336/5At817fw_normal.jpg"/>
    <x v="188"/>
    <s v="https://twitter.com/#!/thknwco/status/1160969948807569408"/>
    <m/>
    <m/>
    <s v="1160969948807569408"/>
    <m/>
    <b v="0"/>
    <n v="0"/>
    <s v=""/>
    <b v="0"/>
    <s v="en"/>
    <m/>
    <s v=""/>
    <b v="0"/>
    <n v="0"/>
    <s v=""/>
    <s v="TweetDeck"/>
    <b v="0"/>
    <s v="1160969948807569408"/>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97">
    <i>
      <x v="1"/>
    </i>
    <i r="1">
      <x v="6"/>
    </i>
    <i r="2">
      <x v="155"/>
    </i>
    <i r="3">
      <x v="3"/>
    </i>
    <i r="2">
      <x v="156"/>
    </i>
    <i r="3">
      <x v="14"/>
    </i>
    <i r="3">
      <x v="17"/>
    </i>
    <i r="2">
      <x v="157"/>
    </i>
    <i r="3">
      <x v="3"/>
    </i>
    <i r="3">
      <x v="4"/>
    </i>
    <i r="3">
      <x v="10"/>
    </i>
    <i r="2">
      <x v="163"/>
    </i>
    <i r="3">
      <x v="11"/>
    </i>
    <i r="3">
      <x v="12"/>
    </i>
    <i r="3">
      <x v="14"/>
    </i>
    <i r="3">
      <x v="22"/>
    </i>
    <i r="2">
      <x v="164"/>
    </i>
    <i r="3">
      <x v="2"/>
    </i>
    <i r="3">
      <x v="3"/>
    </i>
    <i r="3">
      <x v="4"/>
    </i>
    <i r="3">
      <x v="9"/>
    </i>
    <i r="3">
      <x v="15"/>
    </i>
    <i r="2">
      <x v="165"/>
    </i>
    <i r="3">
      <x v="23"/>
    </i>
    <i r="2">
      <x v="166"/>
    </i>
    <i r="3">
      <x v="3"/>
    </i>
    <i r="3">
      <x v="10"/>
    </i>
    <i r="3">
      <x v="11"/>
    </i>
    <i r="3">
      <x v="12"/>
    </i>
    <i r="3">
      <x v="15"/>
    </i>
    <i r="3">
      <x v="22"/>
    </i>
    <i r="2">
      <x v="167"/>
    </i>
    <i r="3">
      <x v="13"/>
    </i>
    <i r="2">
      <x v="170"/>
    </i>
    <i r="3">
      <x v="16"/>
    </i>
    <i r="2">
      <x v="171"/>
    </i>
    <i r="3">
      <x v="9"/>
    </i>
    <i r="3">
      <x v="12"/>
    </i>
    <i r="3">
      <x v="13"/>
    </i>
    <i r="2">
      <x v="172"/>
    </i>
    <i r="3">
      <x v="4"/>
    </i>
    <i r="3">
      <x v="7"/>
    </i>
    <i r="3">
      <x v="12"/>
    </i>
    <i r="3">
      <x v="13"/>
    </i>
    <i r="3">
      <x v="15"/>
    </i>
    <i r="3">
      <x v="17"/>
    </i>
    <i r="3">
      <x v="18"/>
    </i>
    <i r="3">
      <x v="21"/>
    </i>
    <i r="3">
      <x v="23"/>
    </i>
    <i r="2">
      <x v="173"/>
    </i>
    <i r="3">
      <x v="2"/>
    </i>
    <i r="3">
      <x v="3"/>
    </i>
    <i r="3">
      <x v="4"/>
    </i>
    <i r="3">
      <x v="7"/>
    </i>
    <i r="3">
      <x v="10"/>
    </i>
    <i r="3">
      <x v="13"/>
    </i>
    <i r="3">
      <x v="17"/>
    </i>
    <i r="3">
      <x v="18"/>
    </i>
    <i r="3">
      <x v="23"/>
    </i>
    <i r="2">
      <x v="174"/>
    </i>
    <i r="3">
      <x v="1"/>
    </i>
    <i r="3">
      <x v="2"/>
    </i>
    <i r="2">
      <x v="175"/>
    </i>
    <i r="3">
      <x v="10"/>
    </i>
    <i r="2">
      <x v="176"/>
    </i>
    <i r="3">
      <x v="14"/>
    </i>
    <i r="3">
      <x v="19"/>
    </i>
    <i r="2">
      <x v="177"/>
    </i>
    <i r="3">
      <x v="18"/>
    </i>
    <i r="2">
      <x v="178"/>
    </i>
    <i r="3">
      <x v="23"/>
    </i>
    <i r="2">
      <x v="179"/>
    </i>
    <i r="3">
      <x v="4"/>
    </i>
    <i r="3">
      <x v="17"/>
    </i>
    <i r="3">
      <x v="21"/>
    </i>
    <i r="2">
      <x v="180"/>
    </i>
    <i r="3">
      <x v="3"/>
    </i>
    <i r="2">
      <x v="182"/>
    </i>
    <i r="3">
      <x v="15"/>
    </i>
    <i r="1">
      <x v="7"/>
    </i>
    <i r="2">
      <x v="183"/>
    </i>
    <i r="3">
      <x v="11"/>
    </i>
    <i r="3">
      <x v="12"/>
    </i>
    <i r="3">
      <x v="14"/>
    </i>
    <i r="3">
      <x v="15"/>
    </i>
    <i r="3">
      <x v="21"/>
    </i>
    <i r="3">
      <x v="24"/>
    </i>
    <i r="2">
      <x v="184"/>
    </i>
    <i r="3">
      <x v="4"/>
    </i>
    <i r="3">
      <x v="13"/>
    </i>
    <i r="3">
      <x v="14"/>
    </i>
    <i r="3">
      <x v="20"/>
    </i>
    <i r="2">
      <x v="185"/>
    </i>
    <i r="3">
      <x v="2"/>
    </i>
    <i r="3">
      <x v="8"/>
    </i>
    <i r="3">
      <x v="9"/>
    </i>
    <i r="3">
      <x v="12"/>
    </i>
    <i r="3">
      <x v="13"/>
    </i>
    <i r="3">
      <x v="14"/>
    </i>
    <i r="3">
      <x v="18"/>
    </i>
    <i r="2">
      <x v="186"/>
    </i>
    <i r="3">
      <x v="2"/>
    </i>
    <i r="3">
      <x v="3"/>
    </i>
    <i r="3">
      <x v="4"/>
    </i>
    <i r="3">
      <x v="7"/>
    </i>
    <i r="3">
      <x v="17"/>
    </i>
    <i r="2">
      <x v="187"/>
    </i>
    <i r="3">
      <x v="10"/>
    </i>
    <i r="3">
      <x v="15"/>
    </i>
    <i r="2">
      <x v="189"/>
    </i>
    <i r="3">
      <x v="4"/>
    </i>
    <i r="3">
      <x v="5"/>
    </i>
    <i r="3">
      <x v="18"/>
    </i>
    <i r="2">
      <x v="190"/>
    </i>
    <i r="3">
      <x v="15"/>
    </i>
    <i r="3">
      <x v="16"/>
    </i>
    <i r="3">
      <x v="18"/>
    </i>
    <i r="3">
      <x v="21"/>
    </i>
    <i r="3">
      <x v="23"/>
    </i>
    <i r="3">
      <x v="24"/>
    </i>
    <i r="2">
      <x v="193"/>
    </i>
    <i r="3">
      <x v="17"/>
    </i>
    <i r="2">
      <x v="194"/>
    </i>
    <i r="3">
      <x v="10"/>
    </i>
    <i r="3">
      <x v="24"/>
    </i>
    <i r="2">
      <x v="196"/>
    </i>
    <i r="3">
      <x v="24"/>
    </i>
    <i r="2">
      <x v="197"/>
    </i>
    <i r="3">
      <x v="10"/>
    </i>
    <i r="2">
      <x v="200"/>
    </i>
    <i r="3">
      <x v="6"/>
    </i>
    <i r="3">
      <x v="7"/>
    </i>
    <i r="3">
      <x v="10"/>
    </i>
    <i r="3">
      <x v="11"/>
    </i>
    <i r="3">
      <x v="12"/>
    </i>
    <i r="3">
      <x v="14"/>
    </i>
    <i r="3">
      <x v="15"/>
    </i>
    <i r="3">
      <x v="16"/>
    </i>
    <i r="3">
      <x v="19"/>
    </i>
    <i r="3">
      <x v="20"/>
    </i>
    <i r="2">
      <x v="201"/>
    </i>
    <i r="3">
      <x v="1"/>
    </i>
    <i r="3">
      <x v="2"/>
    </i>
    <i r="3">
      <x v="3"/>
    </i>
    <i r="3">
      <x v="5"/>
    </i>
    <i r="3">
      <x v="6"/>
    </i>
    <i r="3">
      <x v="7"/>
    </i>
    <i r="3">
      <x v="8"/>
    </i>
    <i r="3">
      <x v="11"/>
    </i>
    <i r="3">
      <x v="18"/>
    </i>
    <i r="2">
      <x v="202"/>
    </i>
    <i r="3">
      <x v="14"/>
    </i>
    <i r="2">
      <x v="204"/>
    </i>
    <i r="3">
      <x v="8"/>
    </i>
    <i r="3">
      <x v="16"/>
    </i>
    <i r="3">
      <x v="19"/>
    </i>
    <i r="2">
      <x v="206"/>
    </i>
    <i r="3">
      <x v="16"/>
    </i>
    <i r="3">
      <x v="17"/>
    </i>
    <i r="3">
      <x v="21"/>
    </i>
    <i r="3">
      <x v="24"/>
    </i>
    <i r="2">
      <x v="208"/>
    </i>
    <i r="3">
      <x v="12"/>
    </i>
    <i r="3">
      <x v="14"/>
    </i>
    <i r="3">
      <x v="21"/>
    </i>
    <i r="2">
      <x v="209"/>
    </i>
    <i r="3">
      <x v="7"/>
    </i>
    <i r="3">
      <x v="8"/>
    </i>
    <i r="2">
      <x v="210"/>
    </i>
    <i r="3">
      <x v="13"/>
    </i>
    <i r="2">
      <x v="213"/>
    </i>
    <i r="3">
      <x v="13"/>
    </i>
    <i r="3">
      <x v="18"/>
    </i>
    <i r="3">
      <x v="22"/>
    </i>
    <i r="3">
      <x v="24"/>
    </i>
    <i r="1">
      <x v="8"/>
    </i>
    <i r="2">
      <x v="216"/>
    </i>
    <i r="3">
      <x v="7"/>
    </i>
    <i r="3">
      <x v="8"/>
    </i>
    <i r="3">
      <x v="10"/>
    </i>
    <i r="3">
      <x v="16"/>
    </i>
    <i r="2">
      <x v="219"/>
    </i>
    <i r="3">
      <x v="20"/>
    </i>
    <i r="2">
      <x v="221"/>
    </i>
    <i r="3">
      <x v="15"/>
    </i>
    <i r="3">
      <x v="21"/>
    </i>
    <i r="2">
      <x v="223"/>
    </i>
    <i r="3">
      <x v="5"/>
    </i>
    <i r="3">
      <x v="17"/>
    </i>
    <i r="3">
      <x v="18"/>
    </i>
    <i r="3">
      <x v="24"/>
    </i>
    <i r="2">
      <x v="224"/>
    </i>
    <i r="3">
      <x v="1"/>
    </i>
    <i r="3">
      <x v="2"/>
    </i>
    <i r="2">
      <x v="22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0">
        <i x="7" s="1"/>
        <i x="2" s="1"/>
        <i x="3" s="1"/>
        <i x="11" s="1"/>
        <i x="8" s="1"/>
        <i x="6" s="1"/>
        <i x="13" s="1"/>
        <i x="10" s="1"/>
        <i x="9" s="1"/>
        <i x="4" s="1"/>
        <i x="16" s="1"/>
        <i x="12" s="1"/>
        <i x="14" s="1"/>
        <i x="17" s="1"/>
        <i x="5" s="1"/>
        <i x="0" s="1"/>
        <i x="15" s="1"/>
        <i x="18" s="1"/>
        <i x="1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1" totalsRowShown="0" headerRowDxfId="496" dataDxfId="495">
  <autoFilter ref="A2:BL20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91" totalsRowShown="0" headerRowDxfId="141" dataDxfId="140">
  <autoFilter ref="A1:G79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6" totalsRowShown="0" headerRowDxfId="443" dataDxfId="442">
  <autoFilter ref="A2:BS17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47" totalsRowShown="0" headerRowDxfId="132" dataDxfId="131">
  <autoFilter ref="A1:L94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1" totalsRowShown="0" headerRowDxfId="64" dataDxfId="63">
  <autoFilter ref="A2:BL19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00">
  <autoFilter ref="A2:AO2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397" dataDxfId="396">
  <autoFilter ref="A1:C17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IWY7802uW2https:/t.co/MbE4P0vjR3" TargetMode="External" /><Relationship Id="rId2" Type="http://schemas.openxmlformats.org/officeDocument/2006/relationships/hyperlink" Target="https://t.co/3nEXYbm3gNhttps:/t.co/XgRkaUMYFo" TargetMode="External" /><Relationship Id="rId3" Type="http://schemas.openxmlformats.org/officeDocument/2006/relationships/hyperlink" Target="https://www.instagram.com/richard.dillon.980/p/ByOuo57hIVi/?igshid=1a45f52bon6vz" TargetMode="External" /><Relationship Id="rId4" Type="http://schemas.openxmlformats.org/officeDocument/2006/relationships/hyperlink" Target="https://twitter.com/carlosname_/status/1136078002691817472" TargetMode="External" /><Relationship Id="rId5" Type="http://schemas.openxmlformats.org/officeDocument/2006/relationships/hyperlink" Target="https://www.instagram.com/p/By2z7FghIp_/?igshid=oydrufz3cgbv" TargetMode="External" /><Relationship Id="rId6" Type="http://schemas.openxmlformats.org/officeDocument/2006/relationships/hyperlink" Target="https://www.instagram.com/p/By5GWxJHA61/?igshid=18j52hv5kz3kv" TargetMode="External" /><Relationship Id="rId7" Type="http://schemas.openxmlformats.org/officeDocument/2006/relationships/hyperlink" Target="https://mixer.com/LVL25Magikarp" TargetMode="External" /><Relationship Id="rId8" Type="http://schemas.openxmlformats.org/officeDocument/2006/relationships/hyperlink" Target="https://www.instagram.com/p/BzPHdfHAItn/?igshid=70v0z5n7rfs3" TargetMode="External" /><Relationship Id="rId9" Type="http://schemas.openxmlformats.org/officeDocument/2006/relationships/hyperlink" Target="https://www.facebook.com/1790418341/posts/10210890634020450/" TargetMode="External" /><Relationship Id="rId10" Type="http://schemas.openxmlformats.org/officeDocument/2006/relationships/hyperlink" Target="https://twitter.com/klaxion1/status/1146032956034572288" TargetMode="External" /><Relationship Id="rId11" Type="http://schemas.openxmlformats.org/officeDocument/2006/relationships/hyperlink" Target="https://news.sky.com/story/boris-johnsons-brexit-plans-practically-impossible-senior-minister-warns-11756832" TargetMode="External" /><Relationship Id="rId12" Type="http://schemas.openxmlformats.org/officeDocument/2006/relationships/hyperlink" Target="https://www.facebook.com/633078351/posts/10157786261103352/" TargetMode="External" /><Relationship Id="rId13" Type="http://schemas.openxmlformats.org/officeDocument/2006/relationships/hyperlink" Target="https://twitter.com/brionicsjp/status/1145645030226268162" TargetMode="External" /><Relationship Id="rId14" Type="http://schemas.openxmlformats.org/officeDocument/2006/relationships/hyperlink" Target="https://www.facebook.com/events/464599290784436/" TargetMode="External" /><Relationship Id="rId15" Type="http://schemas.openxmlformats.org/officeDocument/2006/relationships/hyperlink" Target="https://www.instagram.com/p/Bzmam9Pnd5I/?igshid=4hqeycbxpbm2" TargetMode="External" /><Relationship Id="rId16" Type="http://schemas.openxmlformats.org/officeDocument/2006/relationships/hyperlink" Target="https://twitter.com/moraless_gxdxtx/status/1151727958312144897" TargetMode="External" /><Relationship Id="rId17" Type="http://schemas.openxmlformats.org/officeDocument/2006/relationships/hyperlink" Target="https://www.reddit.com/r/lowcarb/comments/ceqatp/keto_treato_peanut_butter_balls/?utm_source=ifttt" TargetMode="External" /><Relationship Id="rId18" Type="http://schemas.openxmlformats.org/officeDocument/2006/relationships/hyperlink" Target="https://www.reddit.com/r/lowcarb/comments/cezqzw/keto_treato_berry_chia_pudding/?utm_source=ifttt" TargetMode="External" /><Relationship Id="rId19" Type="http://schemas.openxmlformats.org/officeDocument/2006/relationships/hyperlink" Target="https://www.reddit.com/r/lowcarb/comments/cf2g6u/keto_treato_chocoberry_trifle/?utm_source=ifttt" TargetMode="External" /><Relationship Id="rId20" Type="http://schemas.openxmlformats.org/officeDocument/2006/relationships/hyperlink" Target="https://ilclandestinogiornale.italiasera.it/primo-piano/90320/treato-ad-anzio-e-limpero-al-vallo-volsco-di-anzio-lingresso-e-gratuito/" TargetMode="External" /><Relationship Id="rId21" Type="http://schemas.openxmlformats.org/officeDocument/2006/relationships/hyperlink" Target="https://www.instagram.com/p/B0ZL7lNl1WL/?igshid=5lxoyn7cwn4h" TargetMode="External" /><Relationship Id="rId22" Type="http://schemas.openxmlformats.org/officeDocument/2006/relationships/hyperlink" Target="https://www.reddit.com/r/AnimalsBeingDerps/comments/ci2tml/taming_the_wild_beast/?utm_source=share&amp;utm_medium=ios_app" TargetMode="External" /><Relationship Id="rId23" Type="http://schemas.openxmlformats.org/officeDocument/2006/relationships/hyperlink" Target="https://www.instagram.com/p/B06nWAaHXUs/?igshid=yen2pr1jmcy5" TargetMode="External" /><Relationship Id="rId24" Type="http://schemas.openxmlformats.org/officeDocument/2006/relationships/hyperlink" Target="https://twitter.com/murphme2/status/1159542455168929792" TargetMode="External" /><Relationship Id="rId25" Type="http://schemas.openxmlformats.org/officeDocument/2006/relationships/hyperlink" Target="https://twitter.com/santarosapolice/status/1159649284268032001" TargetMode="External" /><Relationship Id="rId26" Type="http://schemas.openxmlformats.org/officeDocument/2006/relationships/hyperlink" Target="https://www.instagram.com/p/B0_bf8jAgob/?igshid=11fex4f8mqexh" TargetMode="External" /><Relationship Id="rId27" Type="http://schemas.openxmlformats.org/officeDocument/2006/relationships/hyperlink" Target="https://theknow.denverpost.com/2019/08/10/ruff-mudder-a-dogs-tough-mudder-photos/221457/" TargetMode="External" /><Relationship Id="rId28" Type="http://schemas.openxmlformats.org/officeDocument/2006/relationships/hyperlink" Target="https://pbs.twimg.com/media/D8OL8_bV4AAOEBo.jpg" TargetMode="External" /><Relationship Id="rId29" Type="http://schemas.openxmlformats.org/officeDocument/2006/relationships/hyperlink" Target="https://pbs.twimg.com/media/D8xk2VJXYAAqQ1r.jpg" TargetMode="External" /><Relationship Id="rId30" Type="http://schemas.openxmlformats.org/officeDocument/2006/relationships/hyperlink" Target="https://pbs.twimg.com/media/D80zx5SWwAAkBzg.jpg" TargetMode="External" /><Relationship Id="rId31" Type="http://schemas.openxmlformats.org/officeDocument/2006/relationships/hyperlink" Target="https://pbs.twimg.com/media/D8-fwk5WwAEbjD6.jpg" TargetMode="External" /><Relationship Id="rId32" Type="http://schemas.openxmlformats.org/officeDocument/2006/relationships/hyperlink" Target="https://pbs.twimg.com/media/D8-fwk5WwAEbjD6.jpg" TargetMode="External" /><Relationship Id="rId33" Type="http://schemas.openxmlformats.org/officeDocument/2006/relationships/hyperlink" Target="https://pbs.twimg.com/media/D80zx5SWwAAkBzg.jpg" TargetMode="External" /><Relationship Id="rId34" Type="http://schemas.openxmlformats.org/officeDocument/2006/relationships/hyperlink" Target="https://pbs.twimg.com/media/D80zx5SWwAAkBzg.jpg" TargetMode="External" /><Relationship Id="rId35" Type="http://schemas.openxmlformats.org/officeDocument/2006/relationships/hyperlink" Target="https://pbs.twimg.com/ext_tw_video_thumb/1139491098773135365/pu/img/XvD25ZG4MwHnZEMo.jpg" TargetMode="External" /><Relationship Id="rId36" Type="http://schemas.openxmlformats.org/officeDocument/2006/relationships/hyperlink" Target="https://pbs.twimg.com/media/D9DQWqDVUAAkkK-.jpg" TargetMode="External" /><Relationship Id="rId37" Type="http://schemas.openxmlformats.org/officeDocument/2006/relationships/hyperlink" Target="https://pbs.twimg.com/media/D8xuXV9VUAA0z2j.jpg" TargetMode="External" /><Relationship Id="rId38" Type="http://schemas.openxmlformats.org/officeDocument/2006/relationships/hyperlink" Target="https://pbs.twimg.com/media/D8RDWzqU0AAVsAK.jpg" TargetMode="External" /><Relationship Id="rId39" Type="http://schemas.openxmlformats.org/officeDocument/2006/relationships/hyperlink" Target="https://pbs.twimg.com/media/D9Gkgh7UIAEgrL_.jpg" TargetMode="External" /><Relationship Id="rId40" Type="http://schemas.openxmlformats.org/officeDocument/2006/relationships/hyperlink" Target="https://pbs.twimg.com/media/D9e7MW0U8AA9mOj.jpg" TargetMode="External" /><Relationship Id="rId41" Type="http://schemas.openxmlformats.org/officeDocument/2006/relationships/hyperlink" Target="https://pbs.twimg.com/ext_tw_video_thumb/1142197011464294400/pu/img/CyTVV-lZPEbkjoZC.jpg" TargetMode="External" /><Relationship Id="rId42" Type="http://schemas.openxmlformats.org/officeDocument/2006/relationships/hyperlink" Target="https://pbs.twimg.com/ext_tw_video_thumb/1142197011464294400/pu/img/CyTVV-lZPEbkjoZC.jpg" TargetMode="External" /><Relationship Id="rId43" Type="http://schemas.openxmlformats.org/officeDocument/2006/relationships/hyperlink" Target="https://pbs.twimg.com/ext_tw_video_thumb/1142197011464294400/pu/img/CyTVV-lZPEbkjoZC.jpg" TargetMode="External" /><Relationship Id="rId44" Type="http://schemas.openxmlformats.org/officeDocument/2006/relationships/hyperlink" Target="https://pbs.twimg.com/media/D9gWD-hXoAY0vkD.jpg" TargetMode="External" /><Relationship Id="rId45" Type="http://schemas.openxmlformats.org/officeDocument/2006/relationships/hyperlink" Target="https://pbs.twimg.com/media/D80zx5SWwAAkBzg.jpg" TargetMode="External" /><Relationship Id="rId46" Type="http://schemas.openxmlformats.org/officeDocument/2006/relationships/hyperlink" Target="https://pbs.twimg.com/media/D80zx5SWwAAkBzg.jpg" TargetMode="External" /><Relationship Id="rId47" Type="http://schemas.openxmlformats.org/officeDocument/2006/relationships/hyperlink" Target="https://pbs.twimg.com/media/D80zx5SWwAAkBzg.jpg" TargetMode="External" /><Relationship Id="rId48" Type="http://schemas.openxmlformats.org/officeDocument/2006/relationships/hyperlink" Target="https://pbs.twimg.com/tweet_video_thumb/D-Cbw2aUEAAkCKW.jpg" TargetMode="External" /><Relationship Id="rId49" Type="http://schemas.openxmlformats.org/officeDocument/2006/relationships/hyperlink" Target="https://pbs.twimg.com/media/D-FUvqNXYAoJJQw.jpg" TargetMode="External" /><Relationship Id="rId50" Type="http://schemas.openxmlformats.org/officeDocument/2006/relationships/hyperlink" Target="https://pbs.twimg.com/media/D-GBdpCX4AI1bC4.png" TargetMode="External" /><Relationship Id="rId51" Type="http://schemas.openxmlformats.org/officeDocument/2006/relationships/hyperlink" Target="https://pbs.twimg.com/tweet_video_thumb/D-flbKDWkAEHdsF.jpg" TargetMode="External" /><Relationship Id="rId52" Type="http://schemas.openxmlformats.org/officeDocument/2006/relationships/hyperlink" Target="https://pbs.twimg.com/media/D-kPAgRXsAEmS4A.jpg" TargetMode="External" /><Relationship Id="rId53" Type="http://schemas.openxmlformats.org/officeDocument/2006/relationships/hyperlink" Target="https://pbs.twimg.com/media/D-iSNdGUcAEWo1J.jpg" TargetMode="External" /><Relationship Id="rId54" Type="http://schemas.openxmlformats.org/officeDocument/2006/relationships/hyperlink" Target="https://pbs.twimg.com/media/D-pRCHkUYAA77Ck.jpg" TargetMode="External" /><Relationship Id="rId55" Type="http://schemas.openxmlformats.org/officeDocument/2006/relationships/hyperlink" Target="https://pbs.twimg.com/ext_tw_video_thumb/1147148994054885376/pu/img/-7Y_2IAEEdIwe5RY.jpg" TargetMode="External" /><Relationship Id="rId56" Type="http://schemas.openxmlformats.org/officeDocument/2006/relationships/hyperlink" Target="https://pbs.twimg.com/ext_tw_video_thumb/1147920325008613377/pu/img/a5HjBJxCCRfWhwnF.jpg" TargetMode="External" /><Relationship Id="rId57" Type="http://schemas.openxmlformats.org/officeDocument/2006/relationships/hyperlink" Target="https://pbs.twimg.com/media/D-9XMkFXsAA4bV_.jpg" TargetMode="External" /><Relationship Id="rId58" Type="http://schemas.openxmlformats.org/officeDocument/2006/relationships/hyperlink" Target="https://pbs.twimg.com/ext_tw_video_thumb/1148283149522280448/pu/img/pgFm5JFuHn99JroA.jpg" TargetMode="External" /><Relationship Id="rId59" Type="http://schemas.openxmlformats.org/officeDocument/2006/relationships/hyperlink" Target="https://pbs.twimg.com/media/D_NRAFIWwAwP-20.jpg" TargetMode="External" /><Relationship Id="rId60" Type="http://schemas.openxmlformats.org/officeDocument/2006/relationships/hyperlink" Target="https://pbs.twimg.com/media/D_T7GjVUIAAW-N3.jpg" TargetMode="External" /><Relationship Id="rId61" Type="http://schemas.openxmlformats.org/officeDocument/2006/relationships/hyperlink" Target="https://pbs.twimg.com/media/D_eMFWDWwAAeTZA.jpg" TargetMode="External" /><Relationship Id="rId62" Type="http://schemas.openxmlformats.org/officeDocument/2006/relationships/hyperlink" Target="https://pbs.twimg.com/ext_tw_video_thumb/1150692443064373250/pu/img/yc26s0GsoSmMtTR2.jpg" TargetMode="External" /><Relationship Id="rId63" Type="http://schemas.openxmlformats.org/officeDocument/2006/relationships/hyperlink" Target="https://pbs.twimg.com/media/D_wrXzeXoAAQZhd.jpg" TargetMode="External" /><Relationship Id="rId64" Type="http://schemas.openxmlformats.org/officeDocument/2006/relationships/hyperlink" Target="https://pbs.twimg.com/media/D_wrXzeXoAAQZhd.jpg" TargetMode="External" /><Relationship Id="rId65" Type="http://schemas.openxmlformats.org/officeDocument/2006/relationships/hyperlink" Target="https://pbs.twimg.com/media/D8OL8_bV4AAOEBo.jpg" TargetMode="External" /><Relationship Id="rId66" Type="http://schemas.openxmlformats.org/officeDocument/2006/relationships/hyperlink" Target="https://pbs.twimg.com/media/D_x6y-HX4AE7HET.jpg" TargetMode="External" /><Relationship Id="rId67" Type="http://schemas.openxmlformats.org/officeDocument/2006/relationships/hyperlink" Target="https://pbs.twimg.com/media/D-YmE_wU4AAyOMB.jpg" TargetMode="External" /><Relationship Id="rId68" Type="http://schemas.openxmlformats.org/officeDocument/2006/relationships/hyperlink" Target="https://pbs.twimg.com/media/D_vCeHKU4AAqXZU.jpg" TargetMode="External" /><Relationship Id="rId69" Type="http://schemas.openxmlformats.org/officeDocument/2006/relationships/hyperlink" Target="https://pbs.twimg.com/media/D_wNgubXsAIkvPf.jpg" TargetMode="External" /><Relationship Id="rId70" Type="http://schemas.openxmlformats.org/officeDocument/2006/relationships/hyperlink" Target="https://pbs.twimg.com/ext_tw_video_thumb/1152577975965163524/pu/img/I52OlxBBjLQJoMQh.jpg" TargetMode="External" /><Relationship Id="rId71" Type="http://schemas.openxmlformats.org/officeDocument/2006/relationships/hyperlink" Target="https://pbs.twimg.com/ext_tw_video_thumb/1153208336537415686/pu/img/6MJYowDlsS36c_Cz.jpg" TargetMode="External" /><Relationship Id="rId72" Type="http://schemas.openxmlformats.org/officeDocument/2006/relationships/hyperlink" Target="https://pbs.twimg.com/media/EAFqSc2X4AAV9OM.jpg" TargetMode="External" /><Relationship Id="rId73" Type="http://schemas.openxmlformats.org/officeDocument/2006/relationships/hyperlink" Target="https://pbs.twimg.com/media/EAGetagWsAAUoRL.jpg" TargetMode="External" /><Relationship Id="rId74" Type="http://schemas.openxmlformats.org/officeDocument/2006/relationships/hyperlink" Target="https://pbs.twimg.com/media/EAP-hcRUYAIX5bX.jpg" TargetMode="External" /><Relationship Id="rId75" Type="http://schemas.openxmlformats.org/officeDocument/2006/relationships/hyperlink" Target="https://pbs.twimg.com/media/EAdyLuVWwAARRoT.png" TargetMode="External" /><Relationship Id="rId76" Type="http://schemas.openxmlformats.org/officeDocument/2006/relationships/hyperlink" Target="https://pbs.twimg.com/media/EAj57hNW4AE5PWT.png" TargetMode="External" /><Relationship Id="rId77" Type="http://schemas.openxmlformats.org/officeDocument/2006/relationships/hyperlink" Target="https://pbs.twimg.com/media/EAzX2GgWwAEvAGC.jpg" TargetMode="External" /><Relationship Id="rId78" Type="http://schemas.openxmlformats.org/officeDocument/2006/relationships/hyperlink" Target="https://pbs.twimg.com/media/EAzX2GgWwAEvAGC.jpg" TargetMode="External" /><Relationship Id="rId79" Type="http://schemas.openxmlformats.org/officeDocument/2006/relationships/hyperlink" Target="https://pbs.twimg.com/media/EAzX2GgWwAEvAGC.jpg" TargetMode="External" /><Relationship Id="rId80" Type="http://schemas.openxmlformats.org/officeDocument/2006/relationships/hyperlink" Target="https://pbs.twimg.com/media/EA13dZwUcAE3M25.jpg" TargetMode="External" /><Relationship Id="rId81" Type="http://schemas.openxmlformats.org/officeDocument/2006/relationships/hyperlink" Target="https://pbs.twimg.com/ext_tw_video_thumb/1156714551271780352/pu/img/H-VLg7jkS9ozsdcH.jpg" TargetMode="External" /><Relationship Id="rId82" Type="http://schemas.openxmlformats.org/officeDocument/2006/relationships/hyperlink" Target="https://pbs.twimg.com/ext_tw_video_thumb/1157545305060995073/pu/img/n476uAXdZpr32-DE.jpg" TargetMode="External" /><Relationship Id="rId83" Type="http://schemas.openxmlformats.org/officeDocument/2006/relationships/hyperlink" Target="https://pbs.twimg.com/ext_tw_video_thumb/1157545305060995073/pu/img/n476uAXdZpr32-DE.jpg" TargetMode="External" /><Relationship Id="rId84" Type="http://schemas.openxmlformats.org/officeDocument/2006/relationships/hyperlink" Target="https://pbs.twimg.com/media/EBCXfz0WkAEm3d1.jpg" TargetMode="External" /><Relationship Id="rId85" Type="http://schemas.openxmlformats.org/officeDocument/2006/relationships/hyperlink" Target="https://pbs.twimg.com/ext_tw_video_thumb/1157545305060995073/pu/img/n476uAXdZpr32-DE.jpg" TargetMode="External" /><Relationship Id="rId86" Type="http://schemas.openxmlformats.org/officeDocument/2006/relationships/hyperlink" Target="https://pbs.twimg.com/ext_tw_video_thumb/1157545305060995073/pu/img/n476uAXdZpr32-DE.jpg" TargetMode="External" /><Relationship Id="rId87" Type="http://schemas.openxmlformats.org/officeDocument/2006/relationships/hyperlink" Target="https://pbs.twimg.com/ext_tw_video_thumb/1157545305060995073/pu/img/n476uAXdZpr32-DE.jpg" TargetMode="External" /><Relationship Id="rId88" Type="http://schemas.openxmlformats.org/officeDocument/2006/relationships/hyperlink" Target="https://pbs.twimg.com/media/EBT2g6xWwAE0Xqn.jpg" TargetMode="External" /><Relationship Id="rId89" Type="http://schemas.openxmlformats.org/officeDocument/2006/relationships/hyperlink" Target="https://pbs.twimg.com/media/EBdKuTWWsAAaOBt.jpg" TargetMode="External" /><Relationship Id="rId90" Type="http://schemas.openxmlformats.org/officeDocument/2006/relationships/hyperlink" Target="https://pbs.twimg.com/media/D9aQ5QMU8AEUBdo.jpg" TargetMode="External" /><Relationship Id="rId91" Type="http://schemas.openxmlformats.org/officeDocument/2006/relationships/hyperlink" Target="https://pbs.twimg.com/media/EBpZGCPUYAEzg0g.jpg" TargetMode="External" /><Relationship Id="rId92" Type="http://schemas.openxmlformats.org/officeDocument/2006/relationships/hyperlink" Target="http://pbs.twimg.com/profile_images/778814481870696448/V7Lzc52a_normal.jpg" TargetMode="External" /><Relationship Id="rId93" Type="http://schemas.openxmlformats.org/officeDocument/2006/relationships/hyperlink" Target="https://pbs.twimg.com/media/D8OL8_bV4AAOEBo.jpg" TargetMode="External" /><Relationship Id="rId94" Type="http://schemas.openxmlformats.org/officeDocument/2006/relationships/hyperlink" Target="http://pbs.twimg.com/profile_images/1129355112537874434/QmbsB7K4_normal.jpg" TargetMode="External" /><Relationship Id="rId95" Type="http://schemas.openxmlformats.org/officeDocument/2006/relationships/hyperlink" Target="https://pbs.twimg.com/media/D8xk2VJXYAAqQ1r.jpg" TargetMode="External" /><Relationship Id="rId96" Type="http://schemas.openxmlformats.org/officeDocument/2006/relationships/hyperlink" Target="http://pbs.twimg.com/profile_images/1070313476025913344/jsoQRvLm_normal.jpg" TargetMode="External" /><Relationship Id="rId97" Type="http://schemas.openxmlformats.org/officeDocument/2006/relationships/hyperlink" Target="http://pbs.twimg.com/profile_images/378800000784232312/8ac9ba3f9d7a8d9177564137a607d95d_normal.jpeg" TargetMode="External" /><Relationship Id="rId98" Type="http://schemas.openxmlformats.org/officeDocument/2006/relationships/hyperlink" Target="http://pbs.twimg.com/profile_images/378800000784232312/8ac9ba3f9d7a8d9177564137a607d95d_normal.jpeg" TargetMode="External" /><Relationship Id="rId99" Type="http://schemas.openxmlformats.org/officeDocument/2006/relationships/hyperlink" Target="http://pbs.twimg.com/profile_images/723119796787630081/Fgn3lAbC_normal.jpg" TargetMode="External" /><Relationship Id="rId100" Type="http://schemas.openxmlformats.org/officeDocument/2006/relationships/hyperlink" Target="http://pbs.twimg.com/profile_images/723119796787630081/Fgn3lAbC_normal.jpg" TargetMode="External" /><Relationship Id="rId101" Type="http://schemas.openxmlformats.org/officeDocument/2006/relationships/hyperlink" Target="http://pbs.twimg.com/profile_images/723119796787630081/Fgn3lAbC_normal.jpg" TargetMode="External" /><Relationship Id="rId102" Type="http://schemas.openxmlformats.org/officeDocument/2006/relationships/hyperlink" Target="http://pbs.twimg.com/profile_images/1053237147963027460/dmhMjCmB_normal.jpg" TargetMode="External" /><Relationship Id="rId103" Type="http://schemas.openxmlformats.org/officeDocument/2006/relationships/hyperlink" Target="http://pbs.twimg.com/profile_images/1053237147963027460/dmhMjCmB_normal.jpg" TargetMode="External" /><Relationship Id="rId104" Type="http://schemas.openxmlformats.org/officeDocument/2006/relationships/hyperlink" Target="https://pbs.twimg.com/media/D80zx5SWwAAkBzg.jpg" TargetMode="External" /><Relationship Id="rId105" Type="http://schemas.openxmlformats.org/officeDocument/2006/relationships/hyperlink" Target="http://pbs.twimg.com/profile_images/2448508574/image_normal.jpg" TargetMode="External" /><Relationship Id="rId106" Type="http://schemas.openxmlformats.org/officeDocument/2006/relationships/hyperlink" Target="http://pbs.twimg.com/profile_images/2448508574/image_normal.jpg" TargetMode="External" /><Relationship Id="rId107" Type="http://schemas.openxmlformats.org/officeDocument/2006/relationships/hyperlink" Target="http://pbs.twimg.com/profile_images/897168566/________normal.jpg" TargetMode="External" /><Relationship Id="rId108" Type="http://schemas.openxmlformats.org/officeDocument/2006/relationships/hyperlink" Target="http://pbs.twimg.com/profile_images/897168566/________normal.jpg" TargetMode="External" /><Relationship Id="rId109" Type="http://schemas.openxmlformats.org/officeDocument/2006/relationships/hyperlink" Target="https://pbs.twimg.com/media/D8-fwk5WwAEbjD6.jpg" TargetMode="External" /><Relationship Id="rId110" Type="http://schemas.openxmlformats.org/officeDocument/2006/relationships/hyperlink" Target="https://pbs.twimg.com/media/D8-fwk5WwAEbjD6.jpg" TargetMode="External" /><Relationship Id="rId111" Type="http://schemas.openxmlformats.org/officeDocument/2006/relationships/hyperlink" Target="https://pbs.twimg.com/media/D80zx5SWwAAkBzg.jpg" TargetMode="External" /><Relationship Id="rId112" Type="http://schemas.openxmlformats.org/officeDocument/2006/relationships/hyperlink" Target="https://pbs.twimg.com/media/D80zx5SWwAAkBzg.jpg" TargetMode="External" /><Relationship Id="rId113" Type="http://schemas.openxmlformats.org/officeDocument/2006/relationships/hyperlink" Target="http://pbs.twimg.com/profile_images/960325581396066304/RJoSqZi3_normal.jpg" TargetMode="External" /><Relationship Id="rId114" Type="http://schemas.openxmlformats.org/officeDocument/2006/relationships/hyperlink" Target="http://pbs.twimg.com/profile_images/960325581396066304/RJoSqZi3_normal.jpg" TargetMode="External" /><Relationship Id="rId115" Type="http://schemas.openxmlformats.org/officeDocument/2006/relationships/hyperlink" Target="https://pbs.twimg.com/ext_tw_video_thumb/1139491098773135365/pu/img/XvD25ZG4MwHnZEMo.jpg" TargetMode="External" /><Relationship Id="rId116" Type="http://schemas.openxmlformats.org/officeDocument/2006/relationships/hyperlink" Target="http://pbs.twimg.com/profile_images/1023389909237866496/-G0QNrtk_normal.jpg" TargetMode="External" /><Relationship Id="rId117" Type="http://schemas.openxmlformats.org/officeDocument/2006/relationships/hyperlink" Target="https://pbs.twimg.com/media/D9DQWqDVUAAkkK-.jpg" TargetMode="External" /><Relationship Id="rId118" Type="http://schemas.openxmlformats.org/officeDocument/2006/relationships/hyperlink" Target="https://pbs.twimg.com/media/D8xuXV9VUAA0z2j.jpg" TargetMode="External" /><Relationship Id="rId119" Type="http://schemas.openxmlformats.org/officeDocument/2006/relationships/hyperlink" Target="http://pbs.twimg.com/profile_images/524779630033514496/OQ1CHKjZ_normal.jpeg" TargetMode="External" /><Relationship Id="rId120" Type="http://schemas.openxmlformats.org/officeDocument/2006/relationships/hyperlink" Target="https://pbs.twimg.com/media/D8RDWzqU0AAVsAK.jpg" TargetMode="External" /><Relationship Id="rId121" Type="http://schemas.openxmlformats.org/officeDocument/2006/relationships/hyperlink" Target="https://pbs.twimg.com/media/D9Gkgh7UIAEgrL_.jpg" TargetMode="External" /><Relationship Id="rId122" Type="http://schemas.openxmlformats.org/officeDocument/2006/relationships/hyperlink" Target="http://pbs.twimg.com/profile_images/764929156563861504/oKIfiwLy_normal.jpg" TargetMode="External" /><Relationship Id="rId123" Type="http://schemas.openxmlformats.org/officeDocument/2006/relationships/hyperlink" Target="http://pbs.twimg.com/profile_images/1071178637204844544/sDrKF-YM_normal.jpg" TargetMode="External" /><Relationship Id="rId124" Type="http://schemas.openxmlformats.org/officeDocument/2006/relationships/hyperlink" Target="http://pbs.twimg.com/profile_images/1108143500783030272/LYJB7hi1_normal.jpg" TargetMode="External" /><Relationship Id="rId125" Type="http://schemas.openxmlformats.org/officeDocument/2006/relationships/hyperlink" Target="http://pbs.twimg.com/profile_images/1175777717/noname_normal.jpg" TargetMode="External" /><Relationship Id="rId126" Type="http://schemas.openxmlformats.org/officeDocument/2006/relationships/hyperlink" Target="http://pbs.twimg.com/profile_images/1037884593414725632/KQChFM8w_normal.jpg" TargetMode="External" /><Relationship Id="rId127" Type="http://schemas.openxmlformats.org/officeDocument/2006/relationships/hyperlink" Target="http://pbs.twimg.com/profile_images/983717442466660354/zcj-TbhJ_normal.jpg" TargetMode="External" /><Relationship Id="rId128" Type="http://schemas.openxmlformats.org/officeDocument/2006/relationships/hyperlink" Target="http://pbs.twimg.com/profile_images/1130386387545612289/qCvtX5Z4_normal.jpg" TargetMode="External" /><Relationship Id="rId129" Type="http://schemas.openxmlformats.org/officeDocument/2006/relationships/hyperlink" Target="https://pbs.twimg.com/media/D9e7MW0U8AA9mOj.jpg" TargetMode="External" /><Relationship Id="rId130" Type="http://schemas.openxmlformats.org/officeDocument/2006/relationships/hyperlink" Target="http://pbs.twimg.com/profile_images/1057384935001124864/yLlrQf4E_normal.jpg" TargetMode="External" /><Relationship Id="rId131" Type="http://schemas.openxmlformats.org/officeDocument/2006/relationships/hyperlink" Target="http://pbs.twimg.com/profile_images/1033040573509365761/7C6HP_I5_normal.jpg" TargetMode="External" /><Relationship Id="rId132" Type="http://schemas.openxmlformats.org/officeDocument/2006/relationships/hyperlink" Target="http://pbs.twimg.com/profile_images/501009988064923649/vHkRDKk__normal.jpeg" TargetMode="External" /><Relationship Id="rId133" Type="http://schemas.openxmlformats.org/officeDocument/2006/relationships/hyperlink" Target="http://pbs.twimg.com/profile_images/1114874009865396224/dXPfBnA-_normal.jpg" TargetMode="External" /><Relationship Id="rId134" Type="http://schemas.openxmlformats.org/officeDocument/2006/relationships/hyperlink" Target="http://pbs.twimg.com/profile_images/512995900646375424/73PaHiFv_normal.png" TargetMode="External" /><Relationship Id="rId135" Type="http://schemas.openxmlformats.org/officeDocument/2006/relationships/hyperlink" Target="http://pbs.twimg.com/profile_images/623954767761551360/C_vmGPu-_normal.jpg" TargetMode="External" /><Relationship Id="rId136" Type="http://schemas.openxmlformats.org/officeDocument/2006/relationships/hyperlink" Target="http://pbs.twimg.com/profile_images/1154744069702246400/TTTtuVBA_normal.jpg" TargetMode="External" /><Relationship Id="rId137" Type="http://schemas.openxmlformats.org/officeDocument/2006/relationships/hyperlink" Target="http://pbs.twimg.com/profile_images/608148833/DSC00069_normal.JPG" TargetMode="External" /><Relationship Id="rId138" Type="http://schemas.openxmlformats.org/officeDocument/2006/relationships/hyperlink" Target="http://pbs.twimg.com/profile_images/828517035449655296/xTRwovBi_normal.jpg" TargetMode="External" /><Relationship Id="rId139" Type="http://schemas.openxmlformats.org/officeDocument/2006/relationships/hyperlink" Target="http://pbs.twimg.com/profile_images/1097050685206679553/KTn8COeR_normal.jpg" TargetMode="External" /><Relationship Id="rId140" Type="http://schemas.openxmlformats.org/officeDocument/2006/relationships/hyperlink" Target="http://pbs.twimg.com/profile_images/1147408023364784129/rSihefLn_normal.jpg" TargetMode="External" /><Relationship Id="rId141" Type="http://schemas.openxmlformats.org/officeDocument/2006/relationships/hyperlink" Target="http://pbs.twimg.com/profile_images/940129610431209472/7O0RZJan_normal.jpg" TargetMode="External" /><Relationship Id="rId142" Type="http://schemas.openxmlformats.org/officeDocument/2006/relationships/hyperlink" Target="http://pbs.twimg.com/profile_images/653540925331910656/oxeYCS6s_normal.jpg" TargetMode="External" /><Relationship Id="rId143" Type="http://schemas.openxmlformats.org/officeDocument/2006/relationships/hyperlink" Target="http://pbs.twimg.com/profile_images/895677352830783493/PZMgBjO5_normal.jpg" TargetMode="External" /><Relationship Id="rId144" Type="http://schemas.openxmlformats.org/officeDocument/2006/relationships/hyperlink" Target="http://pbs.twimg.com/profile_images/1107028257898201089/VADMO_EQ_normal.jpg" TargetMode="External" /><Relationship Id="rId145" Type="http://schemas.openxmlformats.org/officeDocument/2006/relationships/hyperlink" Target="http://pbs.twimg.com/profile_images/1135582587873873920/3aN_cQaS_normal.jpg" TargetMode="External" /><Relationship Id="rId146" Type="http://schemas.openxmlformats.org/officeDocument/2006/relationships/hyperlink" Target="http://pbs.twimg.com/profile_images/2507899341/sijvly2utq7fd5urmwwz_normal.jpeg" TargetMode="External" /><Relationship Id="rId147" Type="http://schemas.openxmlformats.org/officeDocument/2006/relationships/hyperlink" Target="http://pbs.twimg.com/profile_images/1015149106174578688/A7-VI-no_normal.jpg" TargetMode="External" /><Relationship Id="rId148" Type="http://schemas.openxmlformats.org/officeDocument/2006/relationships/hyperlink" Target="https://pbs.twimg.com/ext_tw_video_thumb/1142197011464294400/pu/img/CyTVV-lZPEbkjoZC.jpg" TargetMode="External" /><Relationship Id="rId149" Type="http://schemas.openxmlformats.org/officeDocument/2006/relationships/hyperlink" Target="https://pbs.twimg.com/ext_tw_video_thumb/1142197011464294400/pu/img/CyTVV-lZPEbkjoZC.jpg" TargetMode="External" /><Relationship Id="rId150" Type="http://schemas.openxmlformats.org/officeDocument/2006/relationships/hyperlink" Target="https://pbs.twimg.com/ext_tw_video_thumb/1142197011464294400/pu/img/CyTVV-lZPEbkjoZC.jpg" TargetMode="External" /><Relationship Id="rId151" Type="http://schemas.openxmlformats.org/officeDocument/2006/relationships/hyperlink" Target="https://pbs.twimg.com/media/D9gWD-hXoAY0vkD.jpg" TargetMode="External" /><Relationship Id="rId152" Type="http://schemas.openxmlformats.org/officeDocument/2006/relationships/hyperlink" Target="http://pbs.twimg.com/profile_images/921364468906512384/PzcWGh9t_normal.jpg" TargetMode="External" /><Relationship Id="rId153" Type="http://schemas.openxmlformats.org/officeDocument/2006/relationships/hyperlink" Target="http://pbs.twimg.com/profile_images/932163703281274880/nIZ9kLCW_normal.jpg" TargetMode="External" /><Relationship Id="rId154" Type="http://schemas.openxmlformats.org/officeDocument/2006/relationships/hyperlink" Target="http://pbs.twimg.com/profile_images/1078360123763056646/fMkR34_m_normal.jpg" TargetMode="External" /><Relationship Id="rId155" Type="http://schemas.openxmlformats.org/officeDocument/2006/relationships/hyperlink" Target="https://pbs.twimg.com/media/D80zx5SWwAAkBzg.jpg" TargetMode="External" /><Relationship Id="rId156" Type="http://schemas.openxmlformats.org/officeDocument/2006/relationships/hyperlink" Target="https://pbs.twimg.com/media/D80zx5SWwAAkBzg.jpg" TargetMode="External" /><Relationship Id="rId157" Type="http://schemas.openxmlformats.org/officeDocument/2006/relationships/hyperlink" Target="https://pbs.twimg.com/media/D80zx5SWwAAkBzg.jpg" TargetMode="External" /><Relationship Id="rId158" Type="http://schemas.openxmlformats.org/officeDocument/2006/relationships/hyperlink" Target="https://pbs.twimg.com/tweet_video_thumb/D-Cbw2aUEAAkCKW.jpg" TargetMode="External" /><Relationship Id="rId159" Type="http://schemas.openxmlformats.org/officeDocument/2006/relationships/hyperlink" Target="https://pbs.twimg.com/media/D-FUvqNXYAoJJQw.jpg" TargetMode="External" /><Relationship Id="rId160" Type="http://schemas.openxmlformats.org/officeDocument/2006/relationships/hyperlink" Target="https://pbs.twimg.com/media/D-GBdpCX4AI1bC4.png" TargetMode="External" /><Relationship Id="rId161" Type="http://schemas.openxmlformats.org/officeDocument/2006/relationships/hyperlink" Target="http://pbs.twimg.com/profile_images/1139931124740820992/SZVIPGMx_normal.jpg" TargetMode="External" /><Relationship Id="rId162" Type="http://schemas.openxmlformats.org/officeDocument/2006/relationships/hyperlink" Target="http://pbs.twimg.com/profile_images/938278593725173760/rGSH15w6_normal.jpg" TargetMode="External" /><Relationship Id="rId163" Type="http://schemas.openxmlformats.org/officeDocument/2006/relationships/hyperlink" Target="http://pbs.twimg.com/profile_images/433261513806057472/BhaRJ06__normal.jpeg" TargetMode="External" /><Relationship Id="rId164" Type="http://schemas.openxmlformats.org/officeDocument/2006/relationships/hyperlink" Target="http://pbs.twimg.com/profile_images/1106207902727991296/Jp_9tjJa_normal.jpg" TargetMode="External" /><Relationship Id="rId165" Type="http://schemas.openxmlformats.org/officeDocument/2006/relationships/hyperlink" Target="http://pbs.twimg.com/profile_images/1099334409595973633/-yzorj8e_normal.png" TargetMode="External" /><Relationship Id="rId166" Type="http://schemas.openxmlformats.org/officeDocument/2006/relationships/hyperlink" Target="http://pbs.twimg.com/profile_images/1099334409595973633/-yzorj8e_normal.png" TargetMode="External" /><Relationship Id="rId167" Type="http://schemas.openxmlformats.org/officeDocument/2006/relationships/hyperlink" Target="http://pbs.twimg.com/profile_images/1142205678649430016/AOSECS9-_normal.jpg" TargetMode="External" /><Relationship Id="rId168" Type="http://schemas.openxmlformats.org/officeDocument/2006/relationships/hyperlink" Target="http://pbs.twimg.com/profile_images/378800000163331077/5e80fe3b0608fabf8e488f17c71f8a8e_normal.jpeg" TargetMode="External" /><Relationship Id="rId169" Type="http://schemas.openxmlformats.org/officeDocument/2006/relationships/hyperlink" Target="http://pbs.twimg.com/profile_images/1784136750/bellonietabeta_normal.jpg" TargetMode="External" /><Relationship Id="rId170" Type="http://schemas.openxmlformats.org/officeDocument/2006/relationships/hyperlink" Target="http://pbs.twimg.com/profile_images/997702219662159874/FgjZ31jF_normal.jpg" TargetMode="External" /><Relationship Id="rId171" Type="http://schemas.openxmlformats.org/officeDocument/2006/relationships/hyperlink" Target="http://pbs.twimg.com/profile_images/1028901199397830657/PY5q8KXH_normal.jpg" TargetMode="External" /><Relationship Id="rId172" Type="http://schemas.openxmlformats.org/officeDocument/2006/relationships/hyperlink" Target="https://pbs.twimg.com/tweet_video_thumb/D-flbKDWkAEHdsF.jpg" TargetMode="External" /><Relationship Id="rId173" Type="http://schemas.openxmlformats.org/officeDocument/2006/relationships/hyperlink" Target="http://pbs.twimg.com/profile_images/771160390075985920/WwU3P1ws_normal.jpg" TargetMode="External" /><Relationship Id="rId174" Type="http://schemas.openxmlformats.org/officeDocument/2006/relationships/hyperlink" Target="http://pbs.twimg.com/profile_images/1124512230890921984/Rdf57nUg_normal.jpg" TargetMode="External" /><Relationship Id="rId175" Type="http://schemas.openxmlformats.org/officeDocument/2006/relationships/hyperlink" Target="http://pbs.twimg.com/profile_images/1116291299441647621/mNcBfKRG_normal.jpg" TargetMode="External" /><Relationship Id="rId176" Type="http://schemas.openxmlformats.org/officeDocument/2006/relationships/hyperlink" Target="http://pbs.twimg.com/profile_images/1116291299441647621/mNcBfKRG_normal.jpg" TargetMode="External" /><Relationship Id="rId177" Type="http://schemas.openxmlformats.org/officeDocument/2006/relationships/hyperlink" Target="http://pbs.twimg.com/profile_images/1116291299441647621/mNcBfKRG_normal.jpg" TargetMode="External" /><Relationship Id="rId178" Type="http://schemas.openxmlformats.org/officeDocument/2006/relationships/hyperlink" Target="http://pbs.twimg.com/profile_images/2701083712/cf1c2577e68b3e861180343f44a73bf7_normal.jpeg" TargetMode="External" /><Relationship Id="rId179" Type="http://schemas.openxmlformats.org/officeDocument/2006/relationships/hyperlink" Target="https://pbs.twimg.com/media/D-kPAgRXsAEmS4A.jpg" TargetMode="External" /><Relationship Id="rId180" Type="http://schemas.openxmlformats.org/officeDocument/2006/relationships/hyperlink" Target="http://pbs.twimg.com/profile_images/517829401765900288/i81Sy8WJ_normal.jpeg" TargetMode="External" /><Relationship Id="rId181" Type="http://schemas.openxmlformats.org/officeDocument/2006/relationships/hyperlink" Target="http://pbs.twimg.com/profile_images/517829401765900288/i81Sy8WJ_normal.jpeg" TargetMode="External" /><Relationship Id="rId182" Type="http://schemas.openxmlformats.org/officeDocument/2006/relationships/hyperlink" Target="http://pbs.twimg.com/profile_images/473291950854926336/RwUc1bj-_normal.jpeg" TargetMode="External" /><Relationship Id="rId183" Type="http://schemas.openxmlformats.org/officeDocument/2006/relationships/hyperlink" Target="http://pbs.twimg.com/profile_images/686602613383548928/dH4lHkaL_normal.jpg" TargetMode="External" /><Relationship Id="rId184" Type="http://schemas.openxmlformats.org/officeDocument/2006/relationships/hyperlink" Target="http://pbs.twimg.com/profile_images/872101385197596672/kcm0cOUU_normal.jpg" TargetMode="External" /><Relationship Id="rId185" Type="http://schemas.openxmlformats.org/officeDocument/2006/relationships/hyperlink" Target="https://pbs.twimg.com/media/D-iSNdGUcAEWo1J.jpg" TargetMode="External" /><Relationship Id="rId186" Type="http://schemas.openxmlformats.org/officeDocument/2006/relationships/hyperlink" Target="http://pbs.twimg.com/profile_images/715020141130608641/90AKmDyZ_normal.jpg" TargetMode="External" /><Relationship Id="rId187" Type="http://schemas.openxmlformats.org/officeDocument/2006/relationships/hyperlink" Target="http://pbs.twimg.com/profile_images/1300858830/6550633_normal.jpg" TargetMode="External" /><Relationship Id="rId188" Type="http://schemas.openxmlformats.org/officeDocument/2006/relationships/hyperlink" Target="http://pbs.twimg.com/profile_images/601642635145555968/7RxClnUq_normal.jpg" TargetMode="External" /><Relationship Id="rId189" Type="http://schemas.openxmlformats.org/officeDocument/2006/relationships/hyperlink" Target="http://pbs.twimg.com/profile_images/601642635145555968/7RxClnUq_normal.jpg" TargetMode="External" /><Relationship Id="rId190" Type="http://schemas.openxmlformats.org/officeDocument/2006/relationships/hyperlink" Target="http://pbs.twimg.com/profile_images/1099783171657224192/-4CU-dKh_normal.jpg" TargetMode="External" /><Relationship Id="rId191" Type="http://schemas.openxmlformats.org/officeDocument/2006/relationships/hyperlink" Target="https://pbs.twimg.com/media/D-pRCHkUYAA77Ck.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s://pbs.twimg.com/ext_tw_video_thumb/1147148994054885376/pu/img/-7Y_2IAEEdIwe5RY.jpg" TargetMode="External" /><Relationship Id="rId194" Type="http://schemas.openxmlformats.org/officeDocument/2006/relationships/hyperlink" Target="https://pbs.twimg.com/ext_tw_video_thumb/1147920325008613377/pu/img/a5HjBJxCCRfWhwnF.jpg" TargetMode="External" /><Relationship Id="rId195" Type="http://schemas.openxmlformats.org/officeDocument/2006/relationships/hyperlink" Target="https://pbs.twimg.com/media/D-9XMkFXsAA4bV_.jpg" TargetMode="External" /><Relationship Id="rId196" Type="http://schemas.openxmlformats.org/officeDocument/2006/relationships/hyperlink" Target="http://pbs.twimg.com/profile_images/1157709217425346562/ifokS1y4_normal.jpg" TargetMode="External" /><Relationship Id="rId197" Type="http://schemas.openxmlformats.org/officeDocument/2006/relationships/hyperlink" Target="https://pbs.twimg.com/ext_tw_video_thumb/1148283149522280448/pu/img/pgFm5JFuHn99JroA.jpg" TargetMode="External" /><Relationship Id="rId198" Type="http://schemas.openxmlformats.org/officeDocument/2006/relationships/hyperlink" Target="http://pbs.twimg.com/profile_images/755467766455422976/UxuaeJwq_normal.jpg" TargetMode="External" /><Relationship Id="rId199" Type="http://schemas.openxmlformats.org/officeDocument/2006/relationships/hyperlink" Target="http://pbs.twimg.com/profile_images/950761181383483392/4PDBbyUY_normal.jpg" TargetMode="External" /><Relationship Id="rId200" Type="http://schemas.openxmlformats.org/officeDocument/2006/relationships/hyperlink" Target="http://pbs.twimg.com/profile_images/1136582530633785344/KjyuP3ZB_normal.jpg" TargetMode="External" /><Relationship Id="rId201" Type="http://schemas.openxmlformats.org/officeDocument/2006/relationships/hyperlink" Target="https://pbs.twimg.com/media/D_NRAFIWwAwP-20.jpg" TargetMode="External" /><Relationship Id="rId202" Type="http://schemas.openxmlformats.org/officeDocument/2006/relationships/hyperlink" Target="http://pbs.twimg.com/profile_images/1095079563024101377/Ap8hO5wk_normal.jpg" TargetMode="External" /><Relationship Id="rId203" Type="http://schemas.openxmlformats.org/officeDocument/2006/relationships/hyperlink" Target="https://pbs.twimg.com/media/D_T7GjVUIAAW-N3.jpg" TargetMode="External" /><Relationship Id="rId204" Type="http://schemas.openxmlformats.org/officeDocument/2006/relationships/hyperlink" Target="https://pbs.twimg.com/media/D_eMFWDWwAAeTZA.jpg" TargetMode="External" /><Relationship Id="rId205" Type="http://schemas.openxmlformats.org/officeDocument/2006/relationships/hyperlink" Target="https://pbs.twimg.com/ext_tw_video_thumb/1150692443064373250/pu/img/yc26s0GsoSmMtTR2.jpg" TargetMode="External" /><Relationship Id="rId206" Type="http://schemas.openxmlformats.org/officeDocument/2006/relationships/hyperlink" Target="http://pbs.twimg.com/profile_images/1078110768162197504/0OCk-FPo_normal.jpg" TargetMode="External" /><Relationship Id="rId207" Type="http://schemas.openxmlformats.org/officeDocument/2006/relationships/hyperlink" Target="http://pbs.twimg.com/profile_images/1027192930421825536/eUQ1ELiE_normal.jpg" TargetMode="External" /><Relationship Id="rId208" Type="http://schemas.openxmlformats.org/officeDocument/2006/relationships/hyperlink" Target="http://pbs.twimg.com/profile_images/1027192930421825536/eUQ1ELiE_normal.jpg" TargetMode="External" /><Relationship Id="rId209" Type="http://schemas.openxmlformats.org/officeDocument/2006/relationships/hyperlink" Target="http://pbs.twimg.com/profile_images/1142800114756411392/tV1FJIYG_normal.jpg" TargetMode="External" /><Relationship Id="rId210" Type="http://schemas.openxmlformats.org/officeDocument/2006/relationships/hyperlink" Target="http://pbs.twimg.com/profile_images/1145021992669573122/dI21CEQE_normal.jpg" TargetMode="External" /><Relationship Id="rId211" Type="http://schemas.openxmlformats.org/officeDocument/2006/relationships/hyperlink" Target="https://pbs.twimg.com/media/D_wrXzeXoAAQZhd.jpg" TargetMode="External" /><Relationship Id="rId212" Type="http://schemas.openxmlformats.org/officeDocument/2006/relationships/hyperlink" Target="https://pbs.twimg.com/media/D_wrXzeXoAAQZhd.jpg" TargetMode="External" /><Relationship Id="rId213" Type="http://schemas.openxmlformats.org/officeDocument/2006/relationships/hyperlink" Target="https://pbs.twimg.com/media/D8OL8_bV4AAOEBo.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1139513228982214656/_awSmEy3_normal.jpg" TargetMode="External" /><Relationship Id="rId216" Type="http://schemas.openxmlformats.org/officeDocument/2006/relationships/hyperlink" Target="http://pbs.twimg.com/profile_images/1139513228982214656/_awSmEy3_normal.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1135260833020166144/4bAKX60__normal.png" TargetMode="External" /><Relationship Id="rId219" Type="http://schemas.openxmlformats.org/officeDocument/2006/relationships/hyperlink" Target="https://pbs.twimg.com/media/D_x6y-HX4AE7HET.jpg" TargetMode="External" /><Relationship Id="rId220" Type="http://schemas.openxmlformats.org/officeDocument/2006/relationships/hyperlink" Target="http://pbs.twimg.com/profile_images/773209996918161408/yTxLIRcL_normal.jpg" TargetMode="External" /><Relationship Id="rId221" Type="http://schemas.openxmlformats.org/officeDocument/2006/relationships/hyperlink" Target="http://pbs.twimg.com/profile_images/1124405912481832960/2dEmsfNe_normal.jpg" TargetMode="External" /><Relationship Id="rId222" Type="http://schemas.openxmlformats.org/officeDocument/2006/relationships/hyperlink" Target="http://pbs.twimg.com/profile_images/1124405912481832960/2dEmsfNe_normal.jpg" TargetMode="External" /><Relationship Id="rId223" Type="http://schemas.openxmlformats.org/officeDocument/2006/relationships/hyperlink" Target="http://pbs.twimg.com/profile_images/1124405912481832960/2dEmsfNe_normal.jpg" TargetMode="External" /><Relationship Id="rId224" Type="http://schemas.openxmlformats.org/officeDocument/2006/relationships/hyperlink" Target="http://pbs.twimg.com/profile_images/1124405912481832960/2dEmsfNe_normal.jpg" TargetMode="External" /><Relationship Id="rId225" Type="http://schemas.openxmlformats.org/officeDocument/2006/relationships/hyperlink" Target="http://pbs.twimg.com/profile_images/1124405912481832960/2dEmsfNe_normal.jpg" TargetMode="External" /><Relationship Id="rId226" Type="http://schemas.openxmlformats.org/officeDocument/2006/relationships/hyperlink" Target="http://pbs.twimg.com/profile_images/1124405912481832960/2dEmsfNe_normal.jpg" TargetMode="External" /><Relationship Id="rId227" Type="http://schemas.openxmlformats.org/officeDocument/2006/relationships/hyperlink" Target="http://pbs.twimg.com/profile_images/937325236197892097/tRNYX52u_normal.jpg" TargetMode="External" /><Relationship Id="rId228" Type="http://schemas.openxmlformats.org/officeDocument/2006/relationships/hyperlink" Target="http://pbs.twimg.com/profile_images/1096656539744489472/uei_DpGH_normal.jpg" TargetMode="External" /><Relationship Id="rId229" Type="http://schemas.openxmlformats.org/officeDocument/2006/relationships/hyperlink" Target="http://pbs.twimg.com/profile_images/1096656539744489472/uei_DpGH_normal.jpg" TargetMode="External" /><Relationship Id="rId230" Type="http://schemas.openxmlformats.org/officeDocument/2006/relationships/hyperlink" Target="http://pbs.twimg.com/profile_images/1063023959040348164/ljWgIkkq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844055625621360641/OjBQsJAr_normal.jpg" TargetMode="External" /><Relationship Id="rId233" Type="http://schemas.openxmlformats.org/officeDocument/2006/relationships/hyperlink" Target="https://pbs.twimg.com/media/D-YmE_wU4AAyOMB.jpg" TargetMode="External" /><Relationship Id="rId234" Type="http://schemas.openxmlformats.org/officeDocument/2006/relationships/hyperlink" Target="http://pbs.twimg.com/profile_images/891957314000834560/U_vKs7Gh_normal.jpg" TargetMode="External" /><Relationship Id="rId235" Type="http://schemas.openxmlformats.org/officeDocument/2006/relationships/hyperlink" Target="http://pbs.twimg.com/profile_images/891957314000834560/U_vKs7Gh_normal.jpg" TargetMode="External" /><Relationship Id="rId236" Type="http://schemas.openxmlformats.org/officeDocument/2006/relationships/hyperlink" Target="http://pbs.twimg.com/profile_images/1076431379238289415/q9eUQPLe_normal.jpg" TargetMode="External" /><Relationship Id="rId237" Type="http://schemas.openxmlformats.org/officeDocument/2006/relationships/hyperlink" Target="http://pbs.twimg.com/profile_images/937325236197892097/tRNYX52u_normal.jpg" TargetMode="External" /><Relationship Id="rId238" Type="http://schemas.openxmlformats.org/officeDocument/2006/relationships/hyperlink" Target="http://pbs.twimg.com/profile_images/1076431379238289415/q9eUQPLe_normal.jpg" TargetMode="External" /><Relationship Id="rId239" Type="http://schemas.openxmlformats.org/officeDocument/2006/relationships/hyperlink" Target="http://pbs.twimg.com/profile_images/1076431379238289415/q9eUQPLe_normal.jpg" TargetMode="External" /><Relationship Id="rId240" Type="http://schemas.openxmlformats.org/officeDocument/2006/relationships/hyperlink" Target="http://pbs.twimg.com/profile_images/1060901859571965952/20AoFYXL_normal.jpg" TargetMode="External" /><Relationship Id="rId241" Type="http://schemas.openxmlformats.org/officeDocument/2006/relationships/hyperlink" Target="http://pbs.twimg.com/profile_images/1060901859571965952/20AoFYXL_normal.jpg" TargetMode="External" /><Relationship Id="rId242" Type="http://schemas.openxmlformats.org/officeDocument/2006/relationships/hyperlink" Target="http://pbs.twimg.com/profile_images/1060901859571965952/20AoFYXL_normal.jpg" TargetMode="External" /><Relationship Id="rId243" Type="http://schemas.openxmlformats.org/officeDocument/2006/relationships/hyperlink" Target="http://pbs.twimg.com/profile_images/1160660513824497665/cKfI6uUF_normal.jpg" TargetMode="External" /><Relationship Id="rId244" Type="http://schemas.openxmlformats.org/officeDocument/2006/relationships/hyperlink" Target="http://pbs.twimg.com/profile_images/1160660513824497665/cKfI6uUF_normal.jpg" TargetMode="External" /><Relationship Id="rId245" Type="http://schemas.openxmlformats.org/officeDocument/2006/relationships/hyperlink" Target="http://pbs.twimg.com/profile_images/1087870367153225728/2EwW9F1a_normal.jp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s://pbs.twimg.com/media/D_vCeHKU4AAqXZU.jpg" TargetMode="External" /><Relationship Id="rId248" Type="http://schemas.openxmlformats.org/officeDocument/2006/relationships/hyperlink" Target="http://pbs.twimg.com/profile_images/1149478139585712129/It01CfaG_normal.jpg" TargetMode="External" /><Relationship Id="rId249" Type="http://schemas.openxmlformats.org/officeDocument/2006/relationships/hyperlink" Target="https://pbs.twimg.com/media/D_wNgubXsAIkvPf.jpg" TargetMode="External" /><Relationship Id="rId250" Type="http://schemas.openxmlformats.org/officeDocument/2006/relationships/hyperlink" Target="http://pbs.twimg.com/profile_images/1066428839994318848/XczuX-sh_normal.jpg" TargetMode="External" /><Relationship Id="rId251" Type="http://schemas.openxmlformats.org/officeDocument/2006/relationships/hyperlink" Target="https://pbs.twimg.com/ext_tw_video_thumb/1152577975965163524/pu/img/I52OlxBBjLQJoMQh.jpg" TargetMode="External" /><Relationship Id="rId252" Type="http://schemas.openxmlformats.org/officeDocument/2006/relationships/hyperlink" Target="https://pbs.twimg.com/ext_tw_video_thumb/1153208336537415686/pu/img/6MJYowDlsS36c_Cz.jpg" TargetMode="External" /><Relationship Id="rId253" Type="http://schemas.openxmlformats.org/officeDocument/2006/relationships/hyperlink" Target="https://pbs.twimg.com/media/EAFqSc2X4AAV9OM.jpg" TargetMode="External" /><Relationship Id="rId254" Type="http://schemas.openxmlformats.org/officeDocument/2006/relationships/hyperlink" Target="https://pbs.twimg.com/media/EAGetagWsAAUoRL.jpg" TargetMode="External" /><Relationship Id="rId255" Type="http://schemas.openxmlformats.org/officeDocument/2006/relationships/hyperlink" Target="http://pbs.twimg.com/profile_images/1151066182478254080/vZPOYbVN_normal.jpg" TargetMode="External" /><Relationship Id="rId256" Type="http://schemas.openxmlformats.org/officeDocument/2006/relationships/hyperlink" Target="http://pbs.twimg.com/profile_images/1156067457305419776/kf6m_grW_normal.jpg" TargetMode="External" /><Relationship Id="rId257" Type="http://schemas.openxmlformats.org/officeDocument/2006/relationships/hyperlink" Target="http://pbs.twimg.com/profile_images/1145091034751389697/CatzyUgT_normal.png" TargetMode="External" /><Relationship Id="rId258" Type="http://schemas.openxmlformats.org/officeDocument/2006/relationships/hyperlink" Target="https://pbs.twimg.com/media/EAP-hcRUYAIX5bX.jpg" TargetMode="External" /><Relationship Id="rId259" Type="http://schemas.openxmlformats.org/officeDocument/2006/relationships/hyperlink" Target="http://pbs.twimg.com/profile_images/1150426679723999232/F3njqsyD_normal.jpg" TargetMode="External" /><Relationship Id="rId260" Type="http://schemas.openxmlformats.org/officeDocument/2006/relationships/hyperlink" Target="http://pbs.twimg.com/profile_images/1126904597560332288/UbnnPyJn_normal.png" TargetMode="External" /><Relationship Id="rId261" Type="http://schemas.openxmlformats.org/officeDocument/2006/relationships/hyperlink" Target="http://pbs.twimg.com/profile_images/795307592339877888/Sy_8QCq4_normal.jpg" TargetMode="External" /><Relationship Id="rId262" Type="http://schemas.openxmlformats.org/officeDocument/2006/relationships/hyperlink" Target="http://pbs.twimg.com/profile_images/181988297/logo4inches_normal.jpg" TargetMode="External" /><Relationship Id="rId263" Type="http://schemas.openxmlformats.org/officeDocument/2006/relationships/hyperlink" Target="http://pbs.twimg.com/profile_images/841835976737542144/wJD97OZG_normal.jpg" TargetMode="External" /><Relationship Id="rId264" Type="http://schemas.openxmlformats.org/officeDocument/2006/relationships/hyperlink" Target="https://pbs.twimg.com/media/EAdyLuVWwAARRoT.png" TargetMode="External" /><Relationship Id="rId265" Type="http://schemas.openxmlformats.org/officeDocument/2006/relationships/hyperlink" Target="https://pbs.twimg.com/media/EAj57hNW4AE5PWT.png" TargetMode="External" /><Relationship Id="rId266" Type="http://schemas.openxmlformats.org/officeDocument/2006/relationships/hyperlink" Target="https://pbs.twimg.com/media/EAzX2GgWwAEvAGC.jpg" TargetMode="External" /><Relationship Id="rId267" Type="http://schemas.openxmlformats.org/officeDocument/2006/relationships/hyperlink" Target="https://pbs.twimg.com/media/EAzX2GgWwAEvAGC.jpg" TargetMode="External" /><Relationship Id="rId268" Type="http://schemas.openxmlformats.org/officeDocument/2006/relationships/hyperlink" Target="https://pbs.twimg.com/media/EAzX2GgWwAEvAGC.jpg" TargetMode="External" /><Relationship Id="rId269" Type="http://schemas.openxmlformats.org/officeDocument/2006/relationships/hyperlink" Target="https://pbs.twimg.com/media/EA13dZwUcAE3M25.jpg" TargetMode="External" /><Relationship Id="rId270" Type="http://schemas.openxmlformats.org/officeDocument/2006/relationships/hyperlink" Target="https://pbs.twimg.com/ext_tw_video_thumb/1156714551271780352/pu/img/H-VLg7jkS9ozsdcH.jpg" TargetMode="External" /><Relationship Id="rId271" Type="http://schemas.openxmlformats.org/officeDocument/2006/relationships/hyperlink" Target="https://pbs.twimg.com/ext_tw_video_thumb/1157545305060995073/pu/img/n476uAXdZpr32-DE.jpg" TargetMode="External" /><Relationship Id="rId272" Type="http://schemas.openxmlformats.org/officeDocument/2006/relationships/hyperlink" Target="https://pbs.twimg.com/ext_tw_video_thumb/1157545305060995073/pu/img/n476uAXdZpr32-DE.jpg" TargetMode="External" /><Relationship Id="rId273" Type="http://schemas.openxmlformats.org/officeDocument/2006/relationships/hyperlink" Target="https://pbs.twimg.com/media/EBCXfz0WkAEm3d1.jpg" TargetMode="External" /><Relationship Id="rId274" Type="http://schemas.openxmlformats.org/officeDocument/2006/relationships/hyperlink" Target="https://pbs.twimg.com/ext_tw_video_thumb/1157545305060995073/pu/img/n476uAXdZpr32-DE.jpg" TargetMode="External" /><Relationship Id="rId275" Type="http://schemas.openxmlformats.org/officeDocument/2006/relationships/hyperlink" Target="https://pbs.twimg.com/ext_tw_video_thumb/1157545305060995073/pu/img/n476uAXdZpr32-DE.jpg" TargetMode="External" /><Relationship Id="rId276" Type="http://schemas.openxmlformats.org/officeDocument/2006/relationships/hyperlink" Target="https://pbs.twimg.com/ext_tw_video_thumb/1157545305060995073/pu/img/n476uAXdZpr32-DE.jpg" TargetMode="External" /><Relationship Id="rId277" Type="http://schemas.openxmlformats.org/officeDocument/2006/relationships/hyperlink" Target="https://pbs.twimg.com/media/EBT2g6xWwAE0Xqn.jpg" TargetMode="External" /><Relationship Id="rId278" Type="http://schemas.openxmlformats.org/officeDocument/2006/relationships/hyperlink" Target="https://pbs.twimg.com/media/EBdKuTWWsAAaOBt.jpg" TargetMode="External" /><Relationship Id="rId279" Type="http://schemas.openxmlformats.org/officeDocument/2006/relationships/hyperlink" Target="http://pbs.twimg.com/profile_images/1149114712925396993/mEiRiLO3_normal.jpg" TargetMode="External" /><Relationship Id="rId280" Type="http://schemas.openxmlformats.org/officeDocument/2006/relationships/hyperlink" Target="http://pbs.twimg.com/profile_images/1154192279114059776/VYMYNOpg_normal.jpg" TargetMode="External" /><Relationship Id="rId281" Type="http://schemas.openxmlformats.org/officeDocument/2006/relationships/hyperlink" Target="http://pbs.twimg.com/profile_images/1082364553231360000/bcyGZw7U_normal.jpg" TargetMode="External" /><Relationship Id="rId282" Type="http://schemas.openxmlformats.org/officeDocument/2006/relationships/hyperlink" Target="http://pbs.twimg.com/profile_images/1445324387/krug_normal.jpg" TargetMode="External" /><Relationship Id="rId283" Type="http://schemas.openxmlformats.org/officeDocument/2006/relationships/hyperlink" Target="https://pbs.twimg.com/media/D9aQ5QMU8AEUBdo.jpg" TargetMode="External" /><Relationship Id="rId284" Type="http://schemas.openxmlformats.org/officeDocument/2006/relationships/hyperlink" Target="http://pbs.twimg.com/profile_images/1137175436125884418/_305eUT6_normal.jpg" TargetMode="External" /><Relationship Id="rId285" Type="http://schemas.openxmlformats.org/officeDocument/2006/relationships/hyperlink" Target="http://pbs.twimg.com/profile_images/1139853745397702656/Ij11bOMJ_normal.jpg" TargetMode="External" /><Relationship Id="rId286" Type="http://schemas.openxmlformats.org/officeDocument/2006/relationships/hyperlink" Target="http://pbs.twimg.com/profile_images/1139853745397702656/Ij11bOMJ_normal.jpg" TargetMode="External" /><Relationship Id="rId287" Type="http://schemas.openxmlformats.org/officeDocument/2006/relationships/hyperlink" Target="http://pbs.twimg.com/profile_images/637474642966372352/YaAA3sa5_normal.jpg" TargetMode="External" /><Relationship Id="rId288" Type="http://schemas.openxmlformats.org/officeDocument/2006/relationships/hyperlink" Target="https://pbs.twimg.com/media/EBpZGCPUYAEzg0g.jpg" TargetMode="External" /><Relationship Id="rId289" Type="http://schemas.openxmlformats.org/officeDocument/2006/relationships/hyperlink" Target="http://pbs.twimg.com/profile_images/1243928426/hanky_normal.jpg" TargetMode="External" /><Relationship Id="rId290" Type="http://schemas.openxmlformats.org/officeDocument/2006/relationships/hyperlink" Target="http://pbs.twimg.com/profile_images/790417069636366336/5At817fw_normal.jpg" TargetMode="External" /><Relationship Id="rId291" Type="http://schemas.openxmlformats.org/officeDocument/2006/relationships/hyperlink" Target="https://twitter.com/#!/richardfdillon/status/1135366302757994498" TargetMode="External" /><Relationship Id="rId292" Type="http://schemas.openxmlformats.org/officeDocument/2006/relationships/hyperlink" Target="https://twitter.com/#!/sherryfordf/status/1135950187497701376" TargetMode="External" /><Relationship Id="rId293" Type="http://schemas.openxmlformats.org/officeDocument/2006/relationships/hyperlink" Target="https://twitter.com/#!/dianearleth/status/1136102036741808129" TargetMode="External" /><Relationship Id="rId294" Type="http://schemas.openxmlformats.org/officeDocument/2006/relationships/hyperlink" Target="https://twitter.com/#!/jacano56/status/1138395693423443968" TargetMode="External" /><Relationship Id="rId295" Type="http://schemas.openxmlformats.org/officeDocument/2006/relationships/hyperlink" Target="https://twitter.com/#!/juanfra1640/status/1138413444946911233" TargetMode="External" /><Relationship Id="rId296" Type="http://schemas.openxmlformats.org/officeDocument/2006/relationships/hyperlink" Target="https://twitter.com/#!/docsuke/status/1138434193552052224" TargetMode="External" /><Relationship Id="rId297" Type="http://schemas.openxmlformats.org/officeDocument/2006/relationships/hyperlink" Target="https://twitter.com/#!/docsuke/status/1138434193552052224" TargetMode="External" /><Relationship Id="rId298" Type="http://schemas.openxmlformats.org/officeDocument/2006/relationships/hyperlink" Target="https://twitter.com/#!/peachiwasaki/status/1136208266088685568" TargetMode="External" /><Relationship Id="rId299" Type="http://schemas.openxmlformats.org/officeDocument/2006/relationships/hyperlink" Target="https://twitter.com/#!/peachiwasaki/status/1138566332973109248" TargetMode="External" /><Relationship Id="rId300" Type="http://schemas.openxmlformats.org/officeDocument/2006/relationships/hyperlink" Target="https://twitter.com/#!/peachiwasaki/status/1138566332973109248" TargetMode="External" /><Relationship Id="rId301" Type="http://schemas.openxmlformats.org/officeDocument/2006/relationships/hyperlink" Target="https://twitter.com/#!/freq_bg/status/1138633772323049472" TargetMode="External" /><Relationship Id="rId302" Type="http://schemas.openxmlformats.org/officeDocument/2006/relationships/hyperlink" Target="https://twitter.com/#!/freq_bg/status/1138633772323049472" TargetMode="External" /><Relationship Id="rId303" Type="http://schemas.openxmlformats.org/officeDocument/2006/relationships/hyperlink" Target="https://twitter.com/#!/julianassanges1/status/1138647436497281024" TargetMode="External" /><Relationship Id="rId304" Type="http://schemas.openxmlformats.org/officeDocument/2006/relationships/hyperlink" Target="https://twitter.com/#!/kexxxxxxu/status/1138731123301687296" TargetMode="External" /><Relationship Id="rId305" Type="http://schemas.openxmlformats.org/officeDocument/2006/relationships/hyperlink" Target="https://twitter.com/#!/kexxxxxxu/status/1138731123301687296" TargetMode="External" /><Relationship Id="rId306" Type="http://schemas.openxmlformats.org/officeDocument/2006/relationships/hyperlink" Target="https://twitter.com/#!/dadadadadaifuku/status/1138811854623346690" TargetMode="External" /><Relationship Id="rId307" Type="http://schemas.openxmlformats.org/officeDocument/2006/relationships/hyperlink" Target="https://twitter.com/#!/dadadadadaifuku/status/1138811854623346690" TargetMode="External" /><Relationship Id="rId308" Type="http://schemas.openxmlformats.org/officeDocument/2006/relationships/hyperlink" Target="https://twitter.com/#!/winglesia/status/1139304894718980097" TargetMode="External" /><Relationship Id="rId309" Type="http://schemas.openxmlformats.org/officeDocument/2006/relationships/hyperlink" Target="https://twitter.com/#!/winglesia/status/1139304894718980097" TargetMode="External" /><Relationship Id="rId310" Type="http://schemas.openxmlformats.org/officeDocument/2006/relationships/hyperlink" Target="https://twitter.com/#!/crackerstx/status/1139355333439238144" TargetMode="External" /><Relationship Id="rId311" Type="http://schemas.openxmlformats.org/officeDocument/2006/relationships/hyperlink" Target="https://twitter.com/#!/tripplindytripp/status/1139471183349288960" TargetMode="External" /><Relationship Id="rId312" Type="http://schemas.openxmlformats.org/officeDocument/2006/relationships/hyperlink" Target="https://twitter.com/#!/petsoundshigo/status/1139483297443004416" TargetMode="External" /><Relationship Id="rId313" Type="http://schemas.openxmlformats.org/officeDocument/2006/relationships/hyperlink" Target="https://twitter.com/#!/petsoundshigo/status/1139483297443004416" TargetMode="External" /><Relationship Id="rId314" Type="http://schemas.openxmlformats.org/officeDocument/2006/relationships/hyperlink" Target="https://twitter.com/#!/bracimadetd/status/1139492123248603136" TargetMode="External" /><Relationship Id="rId315" Type="http://schemas.openxmlformats.org/officeDocument/2006/relationships/hyperlink" Target="https://twitter.com/#!/jaumcrlhs/status/1139538431783178241" TargetMode="External" /><Relationship Id="rId316" Type="http://schemas.openxmlformats.org/officeDocument/2006/relationships/hyperlink" Target="https://twitter.com/#!/kolbemario/status/1139639800409931777" TargetMode="External" /><Relationship Id="rId317" Type="http://schemas.openxmlformats.org/officeDocument/2006/relationships/hyperlink" Target="https://twitter.com/#!/qtjgtpgjtp/status/1138406159096803328" TargetMode="External" /><Relationship Id="rId318" Type="http://schemas.openxmlformats.org/officeDocument/2006/relationships/hyperlink" Target="https://twitter.com/#!/hive_kokura/status/1138625327192657921" TargetMode="External" /><Relationship Id="rId319" Type="http://schemas.openxmlformats.org/officeDocument/2006/relationships/hyperlink" Target="https://twitter.com/#!/hive_kokura/status/1136107075644248066" TargetMode="External" /><Relationship Id="rId320" Type="http://schemas.openxmlformats.org/officeDocument/2006/relationships/hyperlink" Target="https://twitter.com/#!/hive_kokura/status/1139873067788726272" TargetMode="External" /><Relationship Id="rId321" Type="http://schemas.openxmlformats.org/officeDocument/2006/relationships/hyperlink" Target="https://twitter.com/#!/kensingtonpuppy/status/1141007591843225602" TargetMode="External" /><Relationship Id="rId322" Type="http://schemas.openxmlformats.org/officeDocument/2006/relationships/hyperlink" Target="https://twitter.com/#!/40ksk/status/1141262070433775616" TargetMode="External" /><Relationship Id="rId323" Type="http://schemas.openxmlformats.org/officeDocument/2006/relationships/hyperlink" Target="https://twitter.com/#!/ykkgroundzero/status/1141262810908786689" TargetMode="External" /><Relationship Id="rId324" Type="http://schemas.openxmlformats.org/officeDocument/2006/relationships/hyperlink" Target="https://twitter.com/#!/tbackhighschool/status/1141263058448183296" TargetMode="External" /><Relationship Id="rId325" Type="http://schemas.openxmlformats.org/officeDocument/2006/relationships/hyperlink" Target="https://twitter.com/#!/tok288hate/status/1141303484232241154" TargetMode="External" /><Relationship Id="rId326" Type="http://schemas.openxmlformats.org/officeDocument/2006/relationships/hyperlink" Target="https://twitter.com/#!/ryozypowell/status/1141308216573173761" TargetMode="External" /><Relationship Id="rId327" Type="http://schemas.openxmlformats.org/officeDocument/2006/relationships/hyperlink" Target="https://twitter.com/#!/thuddless/status/1141329340912635904" TargetMode="External" /><Relationship Id="rId328" Type="http://schemas.openxmlformats.org/officeDocument/2006/relationships/hyperlink" Target="https://twitter.com/#!/jesssicasings/status/1141586877570437121" TargetMode="External" /><Relationship Id="rId329" Type="http://schemas.openxmlformats.org/officeDocument/2006/relationships/hyperlink" Target="https://twitter.com/#!/2014_kath/status/1141687664363675648" TargetMode="External" /><Relationship Id="rId330" Type="http://schemas.openxmlformats.org/officeDocument/2006/relationships/hyperlink" Target="https://twitter.com/#!/66helen_moss/status/1141709718307713024" TargetMode="External" /><Relationship Id="rId331" Type="http://schemas.openxmlformats.org/officeDocument/2006/relationships/hyperlink" Target="https://twitter.com/#!/kelpie1412/status/1141711481580457986" TargetMode="External" /><Relationship Id="rId332" Type="http://schemas.openxmlformats.org/officeDocument/2006/relationships/hyperlink" Target="https://twitter.com/#!/lisa123anderson/status/1141716237333991426" TargetMode="External" /><Relationship Id="rId333" Type="http://schemas.openxmlformats.org/officeDocument/2006/relationships/hyperlink" Target="https://twitter.com/#!/herbivore79/status/1141747932607275008" TargetMode="External" /><Relationship Id="rId334" Type="http://schemas.openxmlformats.org/officeDocument/2006/relationships/hyperlink" Target="https://twitter.com/#!/njb2904/status/1141749884724436992" TargetMode="External" /><Relationship Id="rId335" Type="http://schemas.openxmlformats.org/officeDocument/2006/relationships/hyperlink" Target="https://twitter.com/#!/malchris1954/status/1141759114432929792" TargetMode="External" /><Relationship Id="rId336" Type="http://schemas.openxmlformats.org/officeDocument/2006/relationships/hyperlink" Target="https://twitter.com/#!/clairebilling/status/1141810659178496005" TargetMode="External" /><Relationship Id="rId337" Type="http://schemas.openxmlformats.org/officeDocument/2006/relationships/hyperlink" Target="https://twitter.com/#!/adele_wright/status/1141840177834418176" TargetMode="External" /><Relationship Id="rId338" Type="http://schemas.openxmlformats.org/officeDocument/2006/relationships/hyperlink" Target="https://twitter.com/#!/cheryl_martin1/status/1141885347590234112" TargetMode="External" /><Relationship Id="rId339" Type="http://schemas.openxmlformats.org/officeDocument/2006/relationships/hyperlink" Target="https://twitter.com/#!/dorismalula/status/1141892635076042753" TargetMode="External" /><Relationship Id="rId340" Type="http://schemas.openxmlformats.org/officeDocument/2006/relationships/hyperlink" Target="https://twitter.com/#!/universe_ulaw/status/1141906787580334080" TargetMode="External" /><Relationship Id="rId341" Type="http://schemas.openxmlformats.org/officeDocument/2006/relationships/hyperlink" Target="https://twitter.com/#!/samylovesbags/status/1141950155392004096" TargetMode="External" /><Relationship Id="rId342" Type="http://schemas.openxmlformats.org/officeDocument/2006/relationships/hyperlink" Target="https://twitter.com/#!/rubyboots1/status/1141994590192504833" TargetMode="External" /><Relationship Id="rId343" Type="http://schemas.openxmlformats.org/officeDocument/2006/relationships/hyperlink" Target="https://twitter.com/#!/mynardann/status/1142049769919045632" TargetMode="External" /><Relationship Id="rId344" Type="http://schemas.openxmlformats.org/officeDocument/2006/relationships/hyperlink" Target="https://twitter.com/#!/west1809/status/1142102052505640960" TargetMode="External" /><Relationship Id="rId345" Type="http://schemas.openxmlformats.org/officeDocument/2006/relationships/hyperlink" Target="https://twitter.com/#!/christhomas290/status/1142102517024788480" TargetMode="External" /><Relationship Id="rId346" Type="http://schemas.openxmlformats.org/officeDocument/2006/relationships/hyperlink" Target="https://twitter.com/#!/babshabbi/status/1142123291827671040" TargetMode="External" /><Relationship Id="rId347" Type="http://schemas.openxmlformats.org/officeDocument/2006/relationships/hyperlink" Target="https://twitter.com/#!/lvhjs/status/1142228985335517184" TargetMode="External" /><Relationship Id="rId348" Type="http://schemas.openxmlformats.org/officeDocument/2006/relationships/hyperlink" Target="https://twitter.com/#!/myvantaehyung/status/1142197079869145088" TargetMode="External" /><Relationship Id="rId349" Type="http://schemas.openxmlformats.org/officeDocument/2006/relationships/hyperlink" Target="https://twitter.com/#!/trxviachan/status/1142237698951770112" TargetMode="External" /><Relationship Id="rId350" Type="http://schemas.openxmlformats.org/officeDocument/2006/relationships/hyperlink" Target="https://twitter.com/#!/dt_loughborough/status/1141687198179364864" TargetMode="External" /><Relationship Id="rId351" Type="http://schemas.openxmlformats.org/officeDocument/2006/relationships/hyperlink" Target="https://twitter.com/#!/kingstonlurcher/status/1142729721802907648" TargetMode="External" /><Relationship Id="rId352" Type="http://schemas.openxmlformats.org/officeDocument/2006/relationships/hyperlink" Target="https://twitter.com/#!/xeitoirauxa/status/1143143709313294337" TargetMode="External" /><Relationship Id="rId353" Type="http://schemas.openxmlformats.org/officeDocument/2006/relationships/hyperlink" Target="https://twitter.com/#!/lvl25magikarp/status/1143218606819463169" TargetMode="External" /><Relationship Id="rId354" Type="http://schemas.openxmlformats.org/officeDocument/2006/relationships/hyperlink" Target="https://twitter.com/#!/propagandapand8/status/1143577093139124224" TargetMode="External" /><Relationship Id="rId355" Type="http://schemas.openxmlformats.org/officeDocument/2006/relationships/hyperlink" Target="https://twitter.com/#!/gordonfetcher/status/1138623214521868289" TargetMode="External" /><Relationship Id="rId356" Type="http://schemas.openxmlformats.org/officeDocument/2006/relationships/hyperlink" Target="https://twitter.com/#!/dogwater9/status/1144012911628546048" TargetMode="External" /><Relationship Id="rId357" Type="http://schemas.openxmlformats.org/officeDocument/2006/relationships/hyperlink" Target="https://twitter.com/#!/amrith/status/1144085579270721538" TargetMode="External" /><Relationship Id="rId358" Type="http://schemas.openxmlformats.org/officeDocument/2006/relationships/hyperlink" Target="https://twitter.com/#!/thornhalo/status/1144288967258509313" TargetMode="External" /><Relationship Id="rId359" Type="http://schemas.openxmlformats.org/officeDocument/2006/relationships/hyperlink" Target="https://twitter.com/#!/murrekifoxfloof/status/1144338344144453632" TargetMode="External" /><Relationship Id="rId360" Type="http://schemas.openxmlformats.org/officeDocument/2006/relationships/hyperlink" Target="https://twitter.com/#!/makaticub/status/1144340206314803201" TargetMode="External" /><Relationship Id="rId361" Type="http://schemas.openxmlformats.org/officeDocument/2006/relationships/hyperlink" Target="https://twitter.com/#!/jamk989/status/1144428141181620224" TargetMode="External" /><Relationship Id="rId362" Type="http://schemas.openxmlformats.org/officeDocument/2006/relationships/hyperlink" Target="https://twitter.com/#!/gilsonolmedo/status/1145336870555082752" TargetMode="External" /><Relationship Id="rId363" Type="http://schemas.openxmlformats.org/officeDocument/2006/relationships/hyperlink" Target="https://twitter.com/#!/morio47/status/1145648339506958336" TargetMode="External" /><Relationship Id="rId364" Type="http://schemas.openxmlformats.org/officeDocument/2006/relationships/hyperlink" Target="https://twitter.com/#!/ill_krsmy/status/1145649927663472642" TargetMode="External" /><Relationship Id="rId365" Type="http://schemas.openxmlformats.org/officeDocument/2006/relationships/hyperlink" Target="https://twitter.com/#!/ill_krsmy/status/1145649945808031750" TargetMode="External" /><Relationship Id="rId366" Type="http://schemas.openxmlformats.org/officeDocument/2006/relationships/hyperlink" Target="https://twitter.com/#!/shinichi_oomine/status/1145681097855864833" TargetMode="External" /><Relationship Id="rId367" Type="http://schemas.openxmlformats.org/officeDocument/2006/relationships/hyperlink" Target="https://twitter.com/#!/takahiro_drs/status/1145682664625565696" TargetMode="External" /><Relationship Id="rId368" Type="http://schemas.openxmlformats.org/officeDocument/2006/relationships/hyperlink" Target="https://twitter.com/#!/bellonietabeta/status/1145704323382312968" TargetMode="External" /><Relationship Id="rId369" Type="http://schemas.openxmlformats.org/officeDocument/2006/relationships/hyperlink" Target="https://twitter.com/#!/illdat/status/1146046213055139840" TargetMode="External" /><Relationship Id="rId370" Type="http://schemas.openxmlformats.org/officeDocument/2006/relationships/hyperlink" Target="https://twitter.com/#!/s56_shimonoseki/status/1146048739007533056" TargetMode="External" /><Relationship Id="rId371" Type="http://schemas.openxmlformats.org/officeDocument/2006/relationships/hyperlink" Target="https://twitter.com/#!/allen_walker_c/status/1146136896994779142" TargetMode="External" /><Relationship Id="rId372" Type="http://schemas.openxmlformats.org/officeDocument/2006/relationships/hyperlink" Target="https://twitter.com/#!/atsushi_511/status/1146340288278876160" TargetMode="External" /><Relationship Id="rId373" Type="http://schemas.openxmlformats.org/officeDocument/2006/relationships/hyperlink" Target="https://twitter.com/#!/toilet_ba/status/1146377145658142720" TargetMode="External" /><Relationship Id="rId374" Type="http://schemas.openxmlformats.org/officeDocument/2006/relationships/hyperlink" Target="https://twitter.com/#!/erolin0906/status/1141307110858190849" TargetMode="External" /><Relationship Id="rId375" Type="http://schemas.openxmlformats.org/officeDocument/2006/relationships/hyperlink" Target="https://twitter.com/#!/erolin0906/status/1146373612380676097" TargetMode="External" /><Relationship Id="rId376" Type="http://schemas.openxmlformats.org/officeDocument/2006/relationships/hyperlink" Target="https://twitter.com/#!/erolin0906/status/1146400677662380032" TargetMode="External" /><Relationship Id="rId377" Type="http://schemas.openxmlformats.org/officeDocument/2006/relationships/hyperlink" Target="https://twitter.com/#!/tomo_kinoco/status/1146404936151781376" TargetMode="External" /><Relationship Id="rId378" Type="http://schemas.openxmlformats.org/officeDocument/2006/relationships/hyperlink" Target="https://twitter.com/#!/mystethoforpets/status/1146464083316740097" TargetMode="External" /><Relationship Id="rId379" Type="http://schemas.openxmlformats.org/officeDocument/2006/relationships/hyperlink" Target="https://twitter.com/#!/tiltmaxx/status/1141673486215086080" TargetMode="External" /><Relationship Id="rId380" Type="http://schemas.openxmlformats.org/officeDocument/2006/relationships/hyperlink" Target="https://twitter.com/#!/tiltmaxx/status/1146586096735641601" TargetMode="External" /><Relationship Id="rId381" Type="http://schemas.openxmlformats.org/officeDocument/2006/relationships/hyperlink" Target="https://twitter.com/#!/frontofunion/status/1146612676644130816" TargetMode="External" /><Relationship Id="rId382" Type="http://schemas.openxmlformats.org/officeDocument/2006/relationships/hyperlink" Target="https://twitter.com/#!/namidbx/status/1146614914913468416" TargetMode="External" /><Relationship Id="rId383" Type="http://schemas.openxmlformats.org/officeDocument/2006/relationships/hyperlink" Target="https://twitter.com/#!/tpxasfuck/status/1146615319890239488" TargetMode="External" /><Relationship Id="rId384" Type="http://schemas.openxmlformats.org/officeDocument/2006/relationships/hyperlink" Target="https://twitter.com/#!/kyoto_bukotsu/status/1146326869215600640" TargetMode="External" /><Relationship Id="rId385" Type="http://schemas.openxmlformats.org/officeDocument/2006/relationships/hyperlink" Target="https://twitter.com/#!/chibaa2c/status/1146615667891691520" TargetMode="External" /><Relationship Id="rId386" Type="http://schemas.openxmlformats.org/officeDocument/2006/relationships/hyperlink" Target="https://twitter.com/#!/maxxrooney/status/1146664146840117249" TargetMode="External" /><Relationship Id="rId387" Type="http://schemas.openxmlformats.org/officeDocument/2006/relationships/hyperlink" Target="https://twitter.com/#!/klaxiondr/status/1141554511846051840" TargetMode="External" /><Relationship Id="rId388" Type="http://schemas.openxmlformats.org/officeDocument/2006/relationships/hyperlink" Target="https://twitter.com/#!/klaxiondr/status/1146034839168045056" TargetMode="External" /><Relationship Id="rId389" Type="http://schemas.openxmlformats.org/officeDocument/2006/relationships/hyperlink" Target="https://twitter.com/#!/buildrum/status/1146664900741046273" TargetMode="External" /><Relationship Id="rId390" Type="http://schemas.openxmlformats.org/officeDocument/2006/relationships/hyperlink" Target="https://twitter.com/#!/shortofsaying/status/1146818164216365056" TargetMode="External" /><Relationship Id="rId391" Type="http://schemas.openxmlformats.org/officeDocument/2006/relationships/hyperlink" Target="https://twitter.com/#!/brazilsh/status/1147073708516892672" TargetMode="External" /><Relationship Id="rId392" Type="http://schemas.openxmlformats.org/officeDocument/2006/relationships/hyperlink" Target="https://twitter.com/#!/caseudidntnoso/status/1147149097289310214" TargetMode="External" /><Relationship Id="rId393" Type="http://schemas.openxmlformats.org/officeDocument/2006/relationships/hyperlink" Target="https://twitter.com/#!/aquelaisaali/status/1147920361952043008" TargetMode="External" /><Relationship Id="rId394" Type="http://schemas.openxmlformats.org/officeDocument/2006/relationships/hyperlink" Target="https://twitter.com/#!/fenwickcho/status/1148232317590282241" TargetMode="External" /><Relationship Id="rId395" Type="http://schemas.openxmlformats.org/officeDocument/2006/relationships/hyperlink" Target="https://twitter.com/#!/paperhearts79/status/1148246563661070336" TargetMode="External" /><Relationship Id="rId396" Type="http://schemas.openxmlformats.org/officeDocument/2006/relationships/hyperlink" Target="https://twitter.com/#!/jamies_life/status/1148283293726625793" TargetMode="External" /><Relationship Id="rId397" Type="http://schemas.openxmlformats.org/officeDocument/2006/relationships/hyperlink" Target="https://twitter.com/#!/janiedeveny/status/1148325802137870338" TargetMode="External" /><Relationship Id="rId398" Type="http://schemas.openxmlformats.org/officeDocument/2006/relationships/hyperlink" Target="https://twitter.com/#!/mrpettpett/status/1148353504156798982" TargetMode="External" /><Relationship Id="rId399" Type="http://schemas.openxmlformats.org/officeDocument/2006/relationships/hyperlink" Target="https://twitter.com/#!/lessaestrela/status/1148378134485622785" TargetMode="External" /><Relationship Id="rId400" Type="http://schemas.openxmlformats.org/officeDocument/2006/relationships/hyperlink" Target="https://twitter.com/#!/doggosborkbork/status/1149351393041555456" TargetMode="External" /><Relationship Id="rId401" Type="http://schemas.openxmlformats.org/officeDocument/2006/relationships/hyperlink" Target="https://twitter.com/#!/preservedemoney/status/1149611051664601088" TargetMode="External" /><Relationship Id="rId402" Type="http://schemas.openxmlformats.org/officeDocument/2006/relationships/hyperlink" Target="https://twitter.com/#!/authoroux/status/1149819908340846592" TargetMode="External" /><Relationship Id="rId403" Type="http://schemas.openxmlformats.org/officeDocument/2006/relationships/hyperlink" Target="https://twitter.com/#!/mrszimmerbun/status/1150542258908913664" TargetMode="External" /><Relationship Id="rId404" Type="http://schemas.openxmlformats.org/officeDocument/2006/relationships/hyperlink" Target="https://twitter.com/#!/iulluby/status/1150692535997628416" TargetMode="External" /><Relationship Id="rId405" Type="http://schemas.openxmlformats.org/officeDocument/2006/relationships/hyperlink" Target="https://twitter.com/#!/leafleteer666/status/1151747352312475648" TargetMode="External" /><Relationship Id="rId406" Type="http://schemas.openxmlformats.org/officeDocument/2006/relationships/hyperlink" Target="https://twitter.com/#!/yuuki_ookami/status/1145654366033989632" TargetMode="External" /><Relationship Id="rId407" Type="http://schemas.openxmlformats.org/officeDocument/2006/relationships/hyperlink" Target="https://twitter.com/#!/yuuki_ookami/status/1151792870577147904" TargetMode="External" /><Relationship Id="rId408" Type="http://schemas.openxmlformats.org/officeDocument/2006/relationships/hyperlink" Target="https://twitter.com/#!/iddamashi_kgsm/status/1151795842065391616" TargetMode="External" /><Relationship Id="rId409" Type="http://schemas.openxmlformats.org/officeDocument/2006/relationships/hyperlink" Target="https://twitter.com/#!/mojonogyakusyuu/status/1151798918281195521" TargetMode="External" /><Relationship Id="rId410" Type="http://schemas.openxmlformats.org/officeDocument/2006/relationships/hyperlink" Target="https://twitter.com/#!/forrover/status/1151843301651374080" TargetMode="External" /><Relationship Id="rId411" Type="http://schemas.openxmlformats.org/officeDocument/2006/relationships/hyperlink" Target="https://twitter.com/#!/forrover/status/1151843301651374080" TargetMode="External" /><Relationship Id="rId412" Type="http://schemas.openxmlformats.org/officeDocument/2006/relationships/hyperlink" Target="https://twitter.com/#!/forrover/status/1135905464296849410" TargetMode="External" /><Relationship Id="rId413" Type="http://schemas.openxmlformats.org/officeDocument/2006/relationships/hyperlink" Target="https://twitter.com/#!/cheryl_lemme/status/1151861670702133248" TargetMode="External" /><Relationship Id="rId414" Type="http://schemas.openxmlformats.org/officeDocument/2006/relationships/hyperlink" Target="https://twitter.com/#!/wendaidaballiz/status/1148240845172281344" TargetMode="External" /><Relationship Id="rId415" Type="http://schemas.openxmlformats.org/officeDocument/2006/relationships/hyperlink" Target="https://twitter.com/#!/wendaidaballiz/status/1151864896956653575" TargetMode="External" /><Relationship Id="rId416" Type="http://schemas.openxmlformats.org/officeDocument/2006/relationships/hyperlink" Target="https://twitter.com/#!/hfl32004/status/1151875163048292353" TargetMode="External" /><Relationship Id="rId417" Type="http://schemas.openxmlformats.org/officeDocument/2006/relationships/hyperlink" Target="https://twitter.com/#!/whatevernever14/status/1151924396866453504" TargetMode="External" /><Relationship Id="rId418" Type="http://schemas.openxmlformats.org/officeDocument/2006/relationships/hyperlink" Target="https://twitter.com/#!/xxladyscreamxx/status/1151930625152167937" TargetMode="External" /><Relationship Id="rId419" Type="http://schemas.openxmlformats.org/officeDocument/2006/relationships/hyperlink" Target="https://twitter.com/#!/barneylab1/status/1151939451184197632" TargetMode="External" /><Relationship Id="rId420" Type="http://schemas.openxmlformats.org/officeDocument/2006/relationships/hyperlink" Target="https://twitter.com/#!/nxixtx/status/1145647523186348032" TargetMode="External" /><Relationship Id="rId421" Type="http://schemas.openxmlformats.org/officeDocument/2006/relationships/hyperlink" Target="https://twitter.com/#!/nxixtx/status/1145691989435748353" TargetMode="External" /><Relationship Id="rId422" Type="http://schemas.openxmlformats.org/officeDocument/2006/relationships/hyperlink" Target="https://twitter.com/#!/nxixtx/status/1145789685983141888" TargetMode="External" /><Relationship Id="rId423" Type="http://schemas.openxmlformats.org/officeDocument/2006/relationships/hyperlink" Target="https://twitter.com/#!/nxixtx/status/1146236137301659648" TargetMode="External" /><Relationship Id="rId424" Type="http://schemas.openxmlformats.org/officeDocument/2006/relationships/hyperlink" Target="https://twitter.com/#!/nxixtx/status/1147707067353821184" TargetMode="External" /><Relationship Id="rId425" Type="http://schemas.openxmlformats.org/officeDocument/2006/relationships/hyperlink" Target="https://twitter.com/#!/nxixtx/status/1151730911764832256" TargetMode="External" /><Relationship Id="rId426" Type="http://schemas.openxmlformats.org/officeDocument/2006/relationships/hyperlink" Target="https://twitter.com/#!/whisky_time/status/1147727371149033472" TargetMode="External" /><Relationship Id="rId427" Type="http://schemas.openxmlformats.org/officeDocument/2006/relationships/hyperlink" Target="https://twitter.com/#!/kiyo_kxcxhxc/status/1151731686289182720" TargetMode="External" /><Relationship Id="rId428" Type="http://schemas.openxmlformats.org/officeDocument/2006/relationships/hyperlink" Target="https://twitter.com/#!/kiyo_kxcxhxc/status/1152015740989403136" TargetMode="External" /><Relationship Id="rId429" Type="http://schemas.openxmlformats.org/officeDocument/2006/relationships/hyperlink" Target="https://twitter.com/#!/oppaida85712554/status/1152020815484837888" TargetMode="External" /><Relationship Id="rId430" Type="http://schemas.openxmlformats.org/officeDocument/2006/relationships/hyperlink" Target="https://twitter.com/#!/badger4657/status/1152035988383780865" TargetMode="External" /><Relationship Id="rId431" Type="http://schemas.openxmlformats.org/officeDocument/2006/relationships/hyperlink" Target="https://twitter.com/#!/moraless_gxdxtx/status/1145841712100544512" TargetMode="External" /><Relationship Id="rId432" Type="http://schemas.openxmlformats.org/officeDocument/2006/relationships/hyperlink" Target="https://twitter.com/#!/brionicsjp/status/1145645030226268162" TargetMode="External" /><Relationship Id="rId433" Type="http://schemas.openxmlformats.org/officeDocument/2006/relationships/hyperlink" Target="https://twitter.com/#!/brionicsjp/status/1145892641495633920" TargetMode="External" /><Relationship Id="rId434" Type="http://schemas.openxmlformats.org/officeDocument/2006/relationships/hyperlink" Target="https://twitter.com/#!/brionicsjp/status/1151730993251811328" TargetMode="External" /><Relationship Id="rId435" Type="http://schemas.openxmlformats.org/officeDocument/2006/relationships/hyperlink" Target="https://twitter.com/#!/alaskabambaataa/status/1145661272882438144" TargetMode="External" /><Relationship Id="rId436" Type="http://schemas.openxmlformats.org/officeDocument/2006/relationships/hyperlink" Target="https://twitter.com/#!/whisky_time/status/1152013452296146944" TargetMode="External" /><Relationship Id="rId437" Type="http://schemas.openxmlformats.org/officeDocument/2006/relationships/hyperlink" Target="https://twitter.com/#!/alaskabambaataa/status/1152041993175851008" TargetMode="External" /><Relationship Id="rId438" Type="http://schemas.openxmlformats.org/officeDocument/2006/relationships/hyperlink" Target="https://twitter.com/#!/alaskabambaataa/status/1151748339995512832" TargetMode="External" /><Relationship Id="rId439" Type="http://schemas.openxmlformats.org/officeDocument/2006/relationships/hyperlink" Target="https://twitter.com/#!/lowcarb/status/1151796574986612736" TargetMode="External" /><Relationship Id="rId440" Type="http://schemas.openxmlformats.org/officeDocument/2006/relationships/hyperlink" Target="https://twitter.com/#!/lowcarb/status/1152010461090471937" TargetMode="External" /><Relationship Id="rId441" Type="http://schemas.openxmlformats.org/officeDocument/2006/relationships/hyperlink" Target="https://twitter.com/#!/lowcarb/status/1152068361322237952" TargetMode="External" /><Relationship Id="rId442" Type="http://schemas.openxmlformats.org/officeDocument/2006/relationships/hyperlink" Target="https://twitter.com/#!/shmoopylicious/status/1148250634015014912" TargetMode="External" /><Relationship Id="rId443" Type="http://schemas.openxmlformats.org/officeDocument/2006/relationships/hyperlink" Target="https://twitter.com/#!/shmoopylicious/status/1152086485786435584" TargetMode="External" /><Relationship Id="rId444" Type="http://schemas.openxmlformats.org/officeDocument/2006/relationships/hyperlink" Target="https://twitter.com/#!/waltcat1/status/1152109483021217792" TargetMode="External" /><Relationship Id="rId445" Type="http://schemas.openxmlformats.org/officeDocument/2006/relationships/hyperlink" Target="https://twitter.com/#!/sandra42029412/status/1152117612635140096" TargetMode="External" /><Relationship Id="rId446" Type="http://schemas.openxmlformats.org/officeDocument/2006/relationships/hyperlink" Target="https://twitter.com/#!/moraless_gxdxtx/status/1151727958312144897" TargetMode="External" /><Relationship Id="rId447" Type="http://schemas.openxmlformats.org/officeDocument/2006/relationships/hyperlink" Target="https://twitter.com/#!/myumyu_qtmilk/status/1152159537643700224" TargetMode="External" /><Relationship Id="rId448" Type="http://schemas.openxmlformats.org/officeDocument/2006/relationships/hyperlink" Target="https://twitter.com/#!/dumptruckduke/status/1151810484087218176" TargetMode="External" /><Relationship Id="rId449" Type="http://schemas.openxmlformats.org/officeDocument/2006/relationships/hyperlink" Target="https://twitter.com/#!/ashtoniii1/status/1152268704320774146" TargetMode="External" /><Relationship Id="rId450" Type="http://schemas.openxmlformats.org/officeDocument/2006/relationships/hyperlink" Target="https://twitter.com/#!/vaetilda/status/1152578069347090438" TargetMode="External" /><Relationship Id="rId451" Type="http://schemas.openxmlformats.org/officeDocument/2006/relationships/hyperlink" Target="https://twitter.com/#!/bevng1971/status/1153208446361059329" TargetMode="External" /><Relationship Id="rId452" Type="http://schemas.openxmlformats.org/officeDocument/2006/relationships/hyperlink" Target="https://twitter.com/#!/ilclandestinotw/status/1153319846513401856" TargetMode="External" /><Relationship Id="rId453" Type="http://schemas.openxmlformats.org/officeDocument/2006/relationships/hyperlink" Target="https://twitter.com/#!/pd2ot/status/1153377500426395649" TargetMode="External" /><Relationship Id="rId454" Type="http://schemas.openxmlformats.org/officeDocument/2006/relationships/hyperlink" Target="https://twitter.com/#!/agnibankai/status/1154047842433953793" TargetMode="External" /><Relationship Id="rId455" Type="http://schemas.openxmlformats.org/officeDocument/2006/relationships/hyperlink" Target="https://twitter.com/#!/darthdevi/status/1154064617032732674" TargetMode="External" /><Relationship Id="rId456" Type="http://schemas.openxmlformats.org/officeDocument/2006/relationships/hyperlink" Target="https://twitter.com/#!/cutedogsww/status/1154122415586369537" TargetMode="External" /><Relationship Id="rId457" Type="http://schemas.openxmlformats.org/officeDocument/2006/relationships/hyperlink" Target="https://twitter.com/#!/shayoneespeaks/status/1154045787199832064" TargetMode="External" /><Relationship Id="rId458" Type="http://schemas.openxmlformats.org/officeDocument/2006/relationships/hyperlink" Target="https://twitter.com/#!/_bipolarstar/status/1154170077710651392" TargetMode="External" /><Relationship Id="rId459" Type="http://schemas.openxmlformats.org/officeDocument/2006/relationships/hyperlink" Target="https://twitter.com/#!/caringhumans/status/1154722704089632768" TargetMode="External" /><Relationship Id="rId460" Type="http://schemas.openxmlformats.org/officeDocument/2006/relationships/hyperlink" Target="https://twitter.com/#!/muhteremustad/status/1154743388853493760" TargetMode="External" /><Relationship Id="rId461" Type="http://schemas.openxmlformats.org/officeDocument/2006/relationships/hyperlink" Target="https://twitter.com/#!/bgbarkery/status/1154852406116548608" TargetMode="External" /><Relationship Id="rId462" Type="http://schemas.openxmlformats.org/officeDocument/2006/relationships/hyperlink" Target="https://twitter.com/#!/vitahli/status/1154997463222145024" TargetMode="External" /><Relationship Id="rId463" Type="http://schemas.openxmlformats.org/officeDocument/2006/relationships/hyperlink" Target="https://twitter.com/#!/noeneedsvelez/status/1155017381284057088" TargetMode="External" /><Relationship Id="rId464" Type="http://schemas.openxmlformats.org/officeDocument/2006/relationships/hyperlink" Target="https://twitter.com/#!/manar20makadi/status/1155448116524531712" TargetMode="External" /><Relationship Id="rId465" Type="http://schemas.openxmlformats.org/officeDocument/2006/relationships/hyperlink" Target="https://twitter.com/#!/meddy52/status/1156623339445768198" TargetMode="External" /><Relationship Id="rId466" Type="http://schemas.openxmlformats.org/officeDocument/2006/relationships/hyperlink" Target="https://twitter.com/#!/tobiassir/status/1156536534205681664" TargetMode="External" /><Relationship Id="rId467" Type="http://schemas.openxmlformats.org/officeDocument/2006/relationships/hyperlink" Target="https://twitter.com/#!/arc_shepherd/status/1156680607969271808" TargetMode="External" /><Relationship Id="rId468" Type="http://schemas.openxmlformats.org/officeDocument/2006/relationships/hyperlink" Target="https://twitter.com/#!/sketchbeetleart/status/1156712030671233024" TargetMode="External" /><Relationship Id="rId469" Type="http://schemas.openxmlformats.org/officeDocument/2006/relationships/hyperlink" Target="https://twitter.com/#!/sketchbeetleart/status/1156714625137664000" TargetMode="External" /><Relationship Id="rId470" Type="http://schemas.openxmlformats.org/officeDocument/2006/relationships/hyperlink" Target="https://twitter.com/#!/liz_stivers/status/1157546913140498432" TargetMode="External" /><Relationship Id="rId471" Type="http://schemas.openxmlformats.org/officeDocument/2006/relationships/hyperlink" Target="https://twitter.com/#!/liz_stivers/status/1157546913140498432" TargetMode="External" /><Relationship Id="rId472" Type="http://schemas.openxmlformats.org/officeDocument/2006/relationships/hyperlink" Target="https://twitter.com/#!/dogtordraks/status/1157591815773675520" TargetMode="External" /><Relationship Id="rId473" Type="http://schemas.openxmlformats.org/officeDocument/2006/relationships/hyperlink" Target="https://twitter.com/#!/anitazereshki/status/1157545555465080832" TargetMode="External" /><Relationship Id="rId474" Type="http://schemas.openxmlformats.org/officeDocument/2006/relationships/hyperlink" Target="https://twitter.com/#!/lyra725/status/1157673500217368578" TargetMode="External" /><Relationship Id="rId475" Type="http://schemas.openxmlformats.org/officeDocument/2006/relationships/hyperlink" Target="https://twitter.com/#!/lyra725/status/1157673500217368578" TargetMode="External" /><Relationship Id="rId476" Type="http://schemas.openxmlformats.org/officeDocument/2006/relationships/hyperlink" Target="https://twitter.com/#!/lakarius/status/1158822063601258498" TargetMode="External" /><Relationship Id="rId477" Type="http://schemas.openxmlformats.org/officeDocument/2006/relationships/hyperlink" Target="https://twitter.com/#!/karolmdpofc1/status/1159477739570847744" TargetMode="External" /><Relationship Id="rId478" Type="http://schemas.openxmlformats.org/officeDocument/2006/relationships/hyperlink" Target="https://twitter.com/#!/jett_the_aussie/status/1159557044292268034" TargetMode="External" /><Relationship Id="rId479" Type="http://schemas.openxmlformats.org/officeDocument/2006/relationships/hyperlink" Target="https://twitter.com/#!/mya_nicoleeee/status/1160049938140712960" TargetMode="External" /><Relationship Id="rId480" Type="http://schemas.openxmlformats.org/officeDocument/2006/relationships/hyperlink" Target="https://twitter.com/#!/imannieb/status/1160226092478693377" TargetMode="External" /><Relationship Id="rId481" Type="http://schemas.openxmlformats.org/officeDocument/2006/relationships/hyperlink" Target="https://twitter.com/#!/cponperformance/status/1160234679615647745" TargetMode="External" /><Relationship Id="rId482" Type="http://schemas.openxmlformats.org/officeDocument/2006/relationships/hyperlink" Target="https://twitter.com/#!/yamasaki_brown/status/1141260036141830145" TargetMode="External" /><Relationship Id="rId483" Type="http://schemas.openxmlformats.org/officeDocument/2006/relationships/hyperlink" Target="https://twitter.com/#!/masa99chaos/status/1141302590228971520" TargetMode="External" /><Relationship Id="rId484" Type="http://schemas.openxmlformats.org/officeDocument/2006/relationships/hyperlink" Target="https://twitter.com/#!/norino0720/status/1141301204653228032" TargetMode="External" /><Relationship Id="rId485" Type="http://schemas.openxmlformats.org/officeDocument/2006/relationships/hyperlink" Target="https://twitter.com/#!/norino0720/status/1160340247323918336" TargetMode="External" /><Relationship Id="rId486" Type="http://schemas.openxmlformats.org/officeDocument/2006/relationships/hyperlink" Target="https://twitter.com/#!/theaterquep/status/1160355062297714688" TargetMode="External" /><Relationship Id="rId487" Type="http://schemas.openxmlformats.org/officeDocument/2006/relationships/hyperlink" Target="https://twitter.com/#!/masa99chaos/status/1160337825289478144" TargetMode="External" /><Relationship Id="rId488" Type="http://schemas.openxmlformats.org/officeDocument/2006/relationships/hyperlink" Target="https://twitter.com/#!/crackthemarian/status/1160367599332413441" TargetMode="External" /><Relationship Id="rId489" Type="http://schemas.openxmlformats.org/officeDocument/2006/relationships/hyperlink" Target="https://twitter.com/#!/thknwco/status/1160969948807569408" TargetMode="External" /><Relationship Id="rId490" Type="http://schemas.openxmlformats.org/officeDocument/2006/relationships/hyperlink" Target="https://api.twitter.com/1.1/geo/id/01864a8a64df9dc4.json" TargetMode="External" /><Relationship Id="rId491" Type="http://schemas.openxmlformats.org/officeDocument/2006/relationships/hyperlink" Target="https://api.twitter.com/1.1/geo/id/7291a25672e0d4b1.json" TargetMode="External" /><Relationship Id="rId492" Type="http://schemas.openxmlformats.org/officeDocument/2006/relationships/hyperlink" Target="https://api.twitter.com/1.1/geo/id/18810aa5b43e76c7.json" TargetMode="External" /><Relationship Id="rId493" Type="http://schemas.openxmlformats.org/officeDocument/2006/relationships/hyperlink" Target="https://api.twitter.com/1.1/geo/id/3bc1b6cfd27ef7f6.json" TargetMode="External" /><Relationship Id="rId494" Type="http://schemas.openxmlformats.org/officeDocument/2006/relationships/hyperlink" Target="https://api.twitter.com/1.1/geo/id/68e019afec7d0ba5.json" TargetMode="External" /><Relationship Id="rId495" Type="http://schemas.openxmlformats.org/officeDocument/2006/relationships/hyperlink" Target="https://api.twitter.com/1.1/geo/id/2ef8ff6c7405a35f.json" TargetMode="External" /><Relationship Id="rId496" Type="http://schemas.openxmlformats.org/officeDocument/2006/relationships/hyperlink" Target="https://api.twitter.com/1.1/geo/id/77890cc3b730bd37.json" TargetMode="External" /><Relationship Id="rId497" Type="http://schemas.openxmlformats.org/officeDocument/2006/relationships/hyperlink" Target="https://api.twitter.com/1.1/geo/id/77890cc3b730bd37.json" TargetMode="External" /><Relationship Id="rId498" Type="http://schemas.openxmlformats.org/officeDocument/2006/relationships/comments" Target="../comments1.xml" /><Relationship Id="rId499" Type="http://schemas.openxmlformats.org/officeDocument/2006/relationships/vmlDrawing" Target="../drawings/vmlDrawing1.vml" /><Relationship Id="rId500" Type="http://schemas.openxmlformats.org/officeDocument/2006/relationships/table" Target="../tables/table1.xml" /><Relationship Id="rId5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IWY7802uW2https:/t.co/MbE4P0vjR3" TargetMode="External" /><Relationship Id="rId2" Type="http://schemas.openxmlformats.org/officeDocument/2006/relationships/hyperlink" Target="https://t.co/3nEXYbm3gNhttps:/t.co/XgRkaUMYFo" TargetMode="External" /><Relationship Id="rId3" Type="http://schemas.openxmlformats.org/officeDocument/2006/relationships/hyperlink" Target="https://www.instagram.com/richard.dillon.980/p/ByOuo57hIVi/?igshid=1a45f52bon6vz" TargetMode="External" /><Relationship Id="rId4" Type="http://schemas.openxmlformats.org/officeDocument/2006/relationships/hyperlink" Target="https://twitter.com/carlosname_/status/1136078002691817472" TargetMode="External" /><Relationship Id="rId5" Type="http://schemas.openxmlformats.org/officeDocument/2006/relationships/hyperlink" Target="https://www.instagram.com/p/By2z7FghIp_/?igshid=oydrufz3cgbv" TargetMode="External" /><Relationship Id="rId6" Type="http://schemas.openxmlformats.org/officeDocument/2006/relationships/hyperlink" Target="https://www.instagram.com/p/By5GWxJHA61/?igshid=18j52hv5kz3kv" TargetMode="External" /><Relationship Id="rId7" Type="http://schemas.openxmlformats.org/officeDocument/2006/relationships/hyperlink" Target="https://mixer.com/LVL25Magikarp" TargetMode="External" /><Relationship Id="rId8" Type="http://schemas.openxmlformats.org/officeDocument/2006/relationships/hyperlink" Target="https://www.instagram.com/p/BzPHdfHAItn/?igshid=70v0z5n7rfs3" TargetMode="External" /><Relationship Id="rId9" Type="http://schemas.openxmlformats.org/officeDocument/2006/relationships/hyperlink" Target="https://www.facebook.com/1790418341/posts/10210890634020450/" TargetMode="External" /><Relationship Id="rId10" Type="http://schemas.openxmlformats.org/officeDocument/2006/relationships/hyperlink" Target="https://twitter.com/klaxion1/status/1146032956034572288" TargetMode="External" /><Relationship Id="rId11" Type="http://schemas.openxmlformats.org/officeDocument/2006/relationships/hyperlink" Target="https://news.sky.com/story/boris-johnsons-brexit-plans-practically-impossible-senior-minister-warns-11756832" TargetMode="External" /><Relationship Id="rId12" Type="http://schemas.openxmlformats.org/officeDocument/2006/relationships/hyperlink" Target="https://www.facebook.com/633078351/posts/10157786261103352/" TargetMode="External" /><Relationship Id="rId13" Type="http://schemas.openxmlformats.org/officeDocument/2006/relationships/hyperlink" Target="https://twitter.com/brionicsjp/status/1145645030226268162" TargetMode="External" /><Relationship Id="rId14" Type="http://schemas.openxmlformats.org/officeDocument/2006/relationships/hyperlink" Target="https://www.facebook.com/events/464599290784436/" TargetMode="External" /><Relationship Id="rId15" Type="http://schemas.openxmlformats.org/officeDocument/2006/relationships/hyperlink" Target="https://www.instagram.com/p/Bzmam9Pnd5I/?igshid=4hqeycbxpbm2" TargetMode="External" /><Relationship Id="rId16" Type="http://schemas.openxmlformats.org/officeDocument/2006/relationships/hyperlink" Target="https://twitter.com/moraless_gxdxtx/status/1151727958312144897" TargetMode="External" /><Relationship Id="rId17" Type="http://schemas.openxmlformats.org/officeDocument/2006/relationships/hyperlink" Target="https://www.reddit.com/r/lowcarb/comments/ceqatp/keto_treato_peanut_butter_balls/?utm_source=ifttt" TargetMode="External" /><Relationship Id="rId18" Type="http://schemas.openxmlformats.org/officeDocument/2006/relationships/hyperlink" Target="https://www.reddit.com/r/lowcarb/comments/cezqzw/keto_treato_berry_chia_pudding/?utm_source=ifttt" TargetMode="External" /><Relationship Id="rId19" Type="http://schemas.openxmlformats.org/officeDocument/2006/relationships/hyperlink" Target="https://www.reddit.com/r/lowcarb/comments/cf2g6u/keto_treato_chocoberry_trifle/?utm_source=ifttt" TargetMode="External" /><Relationship Id="rId20" Type="http://schemas.openxmlformats.org/officeDocument/2006/relationships/hyperlink" Target="https://ilclandestinogiornale.italiasera.it/primo-piano/90320/treato-ad-anzio-e-limpero-al-vallo-volsco-di-anzio-lingresso-e-gratuito/" TargetMode="External" /><Relationship Id="rId21" Type="http://schemas.openxmlformats.org/officeDocument/2006/relationships/hyperlink" Target="https://www.instagram.com/p/B0ZL7lNl1WL/?igshid=5lxoyn7cwn4h" TargetMode="External" /><Relationship Id="rId22" Type="http://schemas.openxmlformats.org/officeDocument/2006/relationships/hyperlink" Target="https://www.reddit.com/r/AnimalsBeingDerps/comments/ci2tml/taming_the_wild_beast/?utm_source=share&amp;utm_medium=ios_app" TargetMode="External" /><Relationship Id="rId23" Type="http://schemas.openxmlformats.org/officeDocument/2006/relationships/hyperlink" Target="https://www.instagram.com/p/B06nWAaHXUs/?igshid=yen2pr1jmcy5" TargetMode="External" /><Relationship Id="rId24" Type="http://schemas.openxmlformats.org/officeDocument/2006/relationships/hyperlink" Target="https://twitter.com/murphme2/status/1159542455168929792" TargetMode="External" /><Relationship Id="rId25" Type="http://schemas.openxmlformats.org/officeDocument/2006/relationships/hyperlink" Target="https://twitter.com/santarosapolice/status/1159649284268032001" TargetMode="External" /><Relationship Id="rId26" Type="http://schemas.openxmlformats.org/officeDocument/2006/relationships/hyperlink" Target="https://www.instagram.com/p/B0_bf8jAgob/?igshid=11fex4f8mqexh" TargetMode="External" /><Relationship Id="rId27" Type="http://schemas.openxmlformats.org/officeDocument/2006/relationships/hyperlink" Target="https://theknow.denverpost.com/2019/08/10/ruff-mudder-a-dogs-tough-mudder-photos/221457/" TargetMode="External" /><Relationship Id="rId28" Type="http://schemas.openxmlformats.org/officeDocument/2006/relationships/hyperlink" Target="https://pbs.twimg.com/media/D8OL8_bV4AAOEBo.jpg" TargetMode="External" /><Relationship Id="rId29" Type="http://schemas.openxmlformats.org/officeDocument/2006/relationships/hyperlink" Target="https://pbs.twimg.com/media/D8xk2VJXYAAqQ1r.jpg" TargetMode="External" /><Relationship Id="rId30" Type="http://schemas.openxmlformats.org/officeDocument/2006/relationships/hyperlink" Target="https://pbs.twimg.com/media/D80zx5SWwAAkBzg.jpg" TargetMode="External" /><Relationship Id="rId31" Type="http://schemas.openxmlformats.org/officeDocument/2006/relationships/hyperlink" Target="https://pbs.twimg.com/media/D8-fwk5WwAEbjD6.jpg" TargetMode="External" /><Relationship Id="rId32" Type="http://schemas.openxmlformats.org/officeDocument/2006/relationships/hyperlink" Target="https://pbs.twimg.com/media/D80zx5SWwAAkBzg.jpg" TargetMode="External" /><Relationship Id="rId33" Type="http://schemas.openxmlformats.org/officeDocument/2006/relationships/hyperlink" Target="https://pbs.twimg.com/media/D80zx5SWwAAkBzg.jpg" TargetMode="External" /><Relationship Id="rId34" Type="http://schemas.openxmlformats.org/officeDocument/2006/relationships/hyperlink" Target="https://pbs.twimg.com/ext_tw_video_thumb/1139491098773135365/pu/img/XvD25ZG4MwHnZEMo.jpg" TargetMode="External" /><Relationship Id="rId35" Type="http://schemas.openxmlformats.org/officeDocument/2006/relationships/hyperlink" Target="https://pbs.twimg.com/media/D9DQWqDVUAAkkK-.jpg" TargetMode="External" /><Relationship Id="rId36" Type="http://schemas.openxmlformats.org/officeDocument/2006/relationships/hyperlink" Target="https://pbs.twimg.com/media/D8xuXV9VUAA0z2j.jpg" TargetMode="External" /><Relationship Id="rId37" Type="http://schemas.openxmlformats.org/officeDocument/2006/relationships/hyperlink" Target="https://pbs.twimg.com/media/D8RDWzqU0AAVsAK.jpg" TargetMode="External" /><Relationship Id="rId38" Type="http://schemas.openxmlformats.org/officeDocument/2006/relationships/hyperlink" Target="https://pbs.twimg.com/media/D9Gkgh7UIAEgrL_.jpg" TargetMode="External" /><Relationship Id="rId39" Type="http://schemas.openxmlformats.org/officeDocument/2006/relationships/hyperlink" Target="https://pbs.twimg.com/media/D9e7MW0U8AA9mOj.jpg" TargetMode="External" /><Relationship Id="rId40" Type="http://schemas.openxmlformats.org/officeDocument/2006/relationships/hyperlink" Target="https://pbs.twimg.com/ext_tw_video_thumb/1142197011464294400/pu/img/CyTVV-lZPEbkjoZC.jpg" TargetMode="External" /><Relationship Id="rId41" Type="http://schemas.openxmlformats.org/officeDocument/2006/relationships/hyperlink" Target="https://pbs.twimg.com/ext_tw_video_thumb/1142197011464294400/pu/img/CyTVV-lZPEbkjoZC.jpg" TargetMode="External" /><Relationship Id="rId42" Type="http://schemas.openxmlformats.org/officeDocument/2006/relationships/hyperlink" Target="https://pbs.twimg.com/ext_tw_video_thumb/1142197011464294400/pu/img/CyTVV-lZPEbkjoZC.jpg" TargetMode="External" /><Relationship Id="rId43" Type="http://schemas.openxmlformats.org/officeDocument/2006/relationships/hyperlink" Target="https://pbs.twimg.com/media/D9gWD-hXoAY0vkD.jpg" TargetMode="External" /><Relationship Id="rId44" Type="http://schemas.openxmlformats.org/officeDocument/2006/relationships/hyperlink" Target="https://pbs.twimg.com/media/D80zx5SWwAAkBzg.jpg" TargetMode="External" /><Relationship Id="rId45" Type="http://schemas.openxmlformats.org/officeDocument/2006/relationships/hyperlink" Target="https://pbs.twimg.com/media/D80zx5SWwAAkBzg.jpg" TargetMode="External" /><Relationship Id="rId46" Type="http://schemas.openxmlformats.org/officeDocument/2006/relationships/hyperlink" Target="https://pbs.twimg.com/media/D80zx5SWwAAkBzg.jpg" TargetMode="External" /><Relationship Id="rId47" Type="http://schemas.openxmlformats.org/officeDocument/2006/relationships/hyperlink" Target="https://pbs.twimg.com/tweet_video_thumb/D-Cbw2aUEAAkCKW.jpg" TargetMode="External" /><Relationship Id="rId48" Type="http://schemas.openxmlformats.org/officeDocument/2006/relationships/hyperlink" Target="https://pbs.twimg.com/media/D-FUvqNXYAoJJQw.jpg" TargetMode="External" /><Relationship Id="rId49" Type="http://schemas.openxmlformats.org/officeDocument/2006/relationships/hyperlink" Target="https://pbs.twimg.com/media/D-GBdpCX4AI1bC4.png" TargetMode="External" /><Relationship Id="rId50" Type="http://schemas.openxmlformats.org/officeDocument/2006/relationships/hyperlink" Target="https://pbs.twimg.com/tweet_video_thumb/D-flbKDWkAEHdsF.jpg" TargetMode="External" /><Relationship Id="rId51" Type="http://schemas.openxmlformats.org/officeDocument/2006/relationships/hyperlink" Target="https://pbs.twimg.com/media/D-kPAgRXsAEmS4A.jpg" TargetMode="External" /><Relationship Id="rId52" Type="http://schemas.openxmlformats.org/officeDocument/2006/relationships/hyperlink" Target="https://pbs.twimg.com/media/D-iSNdGUcAEWo1J.jpg" TargetMode="External" /><Relationship Id="rId53" Type="http://schemas.openxmlformats.org/officeDocument/2006/relationships/hyperlink" Target="https://pbs.twimg.com/media/D-pRCHkUYAA77Ck.jpg" TargetMode="External" /><Relationship Id="rId54" Type="http://schemas.openxmlformats.org/officeDocument/2006/relationships/hyperlink" Target="https://pbs.twimg.com/ext_tw_video_thumb/1147148994054885376/pu/img/-7Y_2IAEEdIwe5RY.jpg" TargetMode="External" /><Relationship Id="rId55" Type="http://schemas.openxmlformats.org/officeDocument/2006/relationships/hyperlink" Target="https://pbs.twimg.com/ext_tw_video_thumb/1147920325008613377/pu/img/a5HjBJxCCRfWhwnF.jpg" TargetMode="External" /><Relationship Id="rId56" Type="http://schemas.openxmlformats.org/officeDocument/2006/relationships/hyperlink" Target="https://pbs.twimg.com/media/D-9XMkFXsAA4bV_.jpg" TargetMode="External" /><Relationship Id="rId57" Type="http://schemas.openxmlformats.org/officeDocument/2006/relationships/hyperlink" Target="https://pbs.twimg.com/ext_tw_video_thumb/1148283149522280448/pu/img/pgFm5JFuHn99JroA.jpg" TargetMode="External" /><Relationship Id="rId58" Type="http://schemas.openxmlformats.org/officeDocument/2006/relationships/hyperlink" Target="https://pbs.twimg.com/media/D_NRAFIWwAwP-20.jpg" TargetMode="External" /><Relationship Id="rId59" Type="http://schemas.openxmlformats.org/officeDocument/2006/relationships/hyperlink" Target="https://pbs.twimg.com/media/D_T7GjVUIAAW-N3.jpg" TargetMode="External" /><Relationship Id="rId60" Type="http://schemas.openxmlformats.org/officeDocument/2006/relationships/hyperlink" Target="https://pbs.twimg.com/media/D_eMFWDWwAAeTZA.jpg" TargetMode="External" /><Relationship Id="rId61" Type="http://schemas.openxmlformats.org/officeDocument/2006/relationships/hyperlink" Target="https://pbs.twimg.com/ext_tw_video_thumb/1150692443064373250/pu/img/yc26s0GsoSmMtTR2.jpg" TargetMode="External" /><Relationship Id="rId62" Type="http://schemas.openxmlformats.org/officeDocument/2006/relationships/hyperlink" Target="https://pbs.twimg.com/media/D_wrXzeXoAAQZhd.jpg" TargetMode="External" /><Relationship Id="rId63" Type="http://schemas.openxmlformats.org/officeDocument/2006/relationships/hyperlink" Target="https://pbs.twimg.com/media/D8OL8_bV4AAOEBo.jpg" TargetMode="External" /><Relationship Id="rId64" Type="http://schemas.openxmlformats.org/officeDocument/2006/relationships/hyperlink" Target="https://pbs.twimg.com/media/D_x6y-HX4AE7HET.jpg" TargetMode="External" /><Relationship Id="rId65" Type="http://schemas.openxmlformats.org/officeDocument/2006/relationships/hyperlink" Target="https://pbs.twimg.com/media/D-YmE_wU4AAyOMB.jpg" TargetMode="External" /><Relationship Id="rId66" Type="http://schemas.openxmlformats.org/officeDocument/2006/relationships/hyperlink" Target="https://pbs.twimg.com/media/D_vCeHKU4AAqXZU.jpg" TargetMode="External" /><Relationship Id="rId67" Type="http://schemas.openxmlformats.org/officeDocument/2006/relationships/hyperlink" Target="https://pbs.twimg.com/media/D_wNgubXsAIkvPf.jpg" TargetMode="External" /><Relationship Id="rId68" Type="http://schemas.openxmlformats.org/officeDocument/2006/relationships/hyperlink" Target="https://pbs.twimg.com/ext_tw_video_thumb/1152577975965163524/pu/img/I52OlxBBjLQJoMQh.jpg" TargetMode="External" /><Relationship Id="rId69" Type="http://schemas.openxmlformats.org/officeDocument/2006/relationships/hyperlink" Target="https://pbs.twimg.com/ext_tw_video_thumb/1153208336537415686/pu/img/6MJYowDlsS36c_Cz.jpg" TargetMode="External" /><Relationship Id="rId70" Type="http://schemas.openxmlformats.org/officeDocument/2006/relationships/hyperlink" Target="https://pbs.twimg.com/media/EAFqSc2X4AAV9OM.jpg" TargetMode="External" /><Relationship Id="rId71" Type="http://schemas.openxmlformats.org/officeDocument/2006/relationships/hyperlink" Target="https://pbs.twimg.com/media/EAGetagWsAAUoRL.jpg" TargetMode="External" /><Relationship Id="rId72" Type="http://schemas.openxmlformats.org/officeDocument/2006/relationships/hyperlink" Target="https://pbs.twimg.com/media/EAP-hcRUYAIX5bX.jpg" TargetMode="External" /><Relationship Id="rId73" Type="http://schemas.openxmlformats.org/officeDocument/2006/relationships/hyperlink" Target="https://pbs.twimg.com/media/EAdyLuVWwAARRoT.png" TargetMode="External" /><Relationship Id="rId74" Type="http://schemas.openxmlformats.org/officeDocument/2006/relationships/hyperlink" Target="https://pbs.twimg.com/media/EAj57hNW4AE5PWT.png" TargetMode="External" /><Relationship Id="rId75" Type="http://schemas.openxmlformats.org/officeDocument/2006/relationships/hyperlink" Target="https://pbs.twimg.com/media/EAzX2GgWwAEvAGC.jpg" TargetMode="External" /><Relationship Id="rId76" Type="http://schemas.openxmlformats.org/officeDocument/2006/relationships/hyperlink" Target="https://pbs.twimg.com/media/EAzX2GgWwAEvAGC.jpg" TargetMode="External" /><Relationship Id="rId77" Type="http://schemas.openxmlformats.org/officeDocument/2006/relationships/hyperlink" Target="https://pbs.twimg.com/media/EAzX2GgWwAEvAGC.jpg" TargetMode="External" /><Relationship Id="rId78" Type="http://schemas.openxmlformats.org/officeDocument/2006/relationships/hyperlink" Target="https://pbs.twimg.com/media/EA13dZwUcAE3M25.jpg" TargetMode="External" /><Relationship Id="rId79" Type="http://schemas.openxmlformats.org/officeDocument/2006/relationships/hyperlink" Target="https://pbs.twimg.com/ext_tw_video_thumb/1156714551271780352/pu/img/H-VLg7jkS9ozsdcH.jpg" TargetMode="External" /><Relationship Id="rId80" Type="http://schemas.openxmlformats.org/officeDocument/2006/relationships/hyperlink" Target="https://pbs.twimg.com/ext_tw_video_thumb/1157545305060995073/pu/img/n476uAXdZpr32-DE.jpg" TargetMode="External" /><Relationship Id="rId81" Type="http://schemas.openxmlformats.org/officeDocument/2006/relationships/hyperlink" Target="https://pbs.twimg.com/media/EBCXfz0WkAEm3d1.jpg" TargetMode="External" /><Relationship Id="rId82" Type="http://schemas.openxmlformats.org/officeDocument/2006/relationships/hyperlink" Target="https://pbs.twimg.com/ext_tw_video_thumb/1157545305060995073/pu/img/n476uAXdZpr32-DE.jpg" TargetMode="External" /><Relationship Id="rId83" Type="http://schemas.openxmlformats.org/officeDocument/2006/relationships/hyperlink" Target="https://pbs.twimg.com/ext_tw_video_thumb/1157545305060995073/pu/img/n476uAXdZpr32-DE.jpg" TargetMode="External" /><Relationship Id="rId84" Type="http://schemas.openxmlformats.org/officeDocument/2006/relationships/hyperlink" Target="https://pbs.twimg.com/media/EBT2g6xWwAE0Xqn.jpg" TargetMode="External" /><Relationship Id="rId85" Type="http://schemas.openxmlformats.org/officeDocument/2006/relationships/hyperlink" Target="https://pbs.twimg.com/media/EBdKuTWWsAAaOBt.jpg" TargetMode="External" /><Relationship Id="rId86" Type="http://schemas.openxmlformats.org/officeDocument/2006/relationships/hyperlink" Target="https://pbs.twimg.com/media/D9aQ5QMU8AEUBdo.jpg" TargetMode="External" /><Relationship Id="rId87" Type="http://schemas.openxmlformats.org/officeDocument/2006/relationships/hyperlink" Target="https://pbs.twimg.com/media/EBpZGCPUYAEzg0g.jpg" TargetMode="External" /><Relationship Id="rId88" Type="http://schemas.openxmlformats.org/officeDocument/2006/relationships/hyperlink" Target="http://pbs.twimg.com/profile_images/778814481870696448/V7Lzc52a_normal.jpg" TargetMode="External" /><Relationship Id="rId89" Type="http://schemas.openxmlformats.org/officeDocument/2006/relationships/hyperlink" Target="https://pbs.twimg.com/media/D8OL8_bV4AAOEBo.jpg" TargetMode="External" /><Relationship Id="rId90" Type="http://schemas.openxmlformats.org/officeDocument/2006/relationships/hyperlink" Target="http://pbs.twimg.com/profile_images/1129355112537874434/QmbsB7K4_normal.jpg" TargetMode="External" /><Relationship Id="rId91" Type="http://schemas.openxmlformats.org/officeDocument/2006/relationships/hyperlink" Target="https://pbs.twimg.com/media/D8xk2VJXYAAqQ1r.jpg" TargetMode="External" /><Relationship Id="rId92" Type="http://schemas.openxmlformats.org/officeDocument/2006/relationships/hyperlink" Target="http://pbs.twimg.com/profile_images/1070313476025913344/jsoQRvLm_normal.jpg" TargetMode="External" /><Relationship Id="rId93" Type="http://schemas.openxmlformats.org/officeDocument/2006/relationships/hyperlink" Target="http://pbs.twimg.com/profile_images/378800000784232312/8ac9ba3f9d7a8d9177564137a607d95d_normal.jpeg" TargetMode="External" /><Relationship Id="rId94" Type="http://schemas.openxmlformats.org/officeDocument/2006/relationships/hyperlink" Target="http://pbs.twimg.com/profile_images/723119796787630081/Fgn3lAbC_normal.jpg" TargetMode="External" /><Relationship Id="rId95" Type="http://schemas.openxmlformats.org/officeDocument/2006/relationships/hyperlink" Target="http://pbs.twimg.com/profile_images/723119796787630081/Fgn3lAbC_normal.jpg" TargetMode="External" /><Relationship Id="rId96" Type="http://schemas.openxmlformats.org/officeDocument/2006/relationships/hyperlink" Target="http://pbs.twimg.com/profile_images/1053237147963027460/dmhMjCmB_normal.jpg" TargetMode="External" /><Relationship Id="rId97" Type="http://schemas.openxmlformats.org/officeDocument/2006/relationships/hyperlink" Target="https://pbs.twimg.com/media/D80zx5SWwAAkBzg.jpg" TargetMode="External" /><Relationship Id="rId98" Type="http://schemas.openxmlformats.org/officeDocument/2006/relationships/hyperlink" Target="http://pbs.twimg.com/profile_images/2448508574/image_normal.jpg" TargetMode="External" /><Relationship Id="rId99" Type="http://schemas.openxmlformats.org/officeDocument/2006/relationships/hyperlink" Target="http://pbs.twimg.com/profile_images/897168566/________normal.jpg" TargetMode="External" /><Relationship Id="rId100" Type="http://schemas.openxmlformats.org/officeDocument/2006/relationships/hyperlink" Target="https://pbs.twimg.com/media/D8-fwk5WwAEbjD6.jpg" TargetMode="External" /><Relationship Id="rId101" Type="http://schemas.openxmlformats.org/officeDocument/2006/relationships/hyperlink" Target="https://pbs.twimg.com/media/D80zx5SWwAAkBzg.jpg" TargetMode="External" /><Relationship Id="rId102" Type="http://schemas.openxmlformats.org/officeDocument/2006/relationships/hyperlink" Target="https://pbs.twimg.com/media/D80zx5SWwAAkBzg.jpg" TargetMode="External" /><Relationship Id="rId103" Type="http://schemas.openxmlformats.org/officeDocument/2006/relationships/hyperlink" Target="http://pbs.twimg.com/profile_images/960325581396066304/RJoSqZi3_normal.jpg" TargetMode="External" /><Relationship Id="rId104" Type="http://schemas.openxmlformats.org/officeDocument/2006/relationships/hyperlink" Target="https://pbs.twimg.com/ext_tw_video_thumb/1139491098773135365/pu/img/XvD25ZG4MwHnZEMo.jpg" TargetMode="External" /><Relationship Id="rId105" Type="http://schemas.openxmlformats.org/officeDocument/2006/relationships/hyperlink" Target="http://pbs.twimg.com/profile_images/1023389909237866496/-G0QNrtk_normal.jpg" TargetMode="External" /><Relationship Id="rId106" Type="http://schemas.openxmlformats.org/officeDocument/2006/relationships/hyperlink" Target="https://pbs.twimg.com/media/D9DQWqDVUAAkkK-.jpg" TargetMode="External" /><Relationship Id="rId107" Type="http://schemas.openxmlformats.org/officeDocument/2006/relationships/hyperlink" Target="https://pbs.twimg.com/media/D8xuXV9VUAA0z2j.jpg" TargetMode="External" /><Relationship Id="rId108" Type="http://schemas.openxmlformats.org/officeDocument/2006/relationships/hyperlink" Target="http://pbs.twimg.com/profile_images/524779630033514496/OQ1CHKjZ_normal.jpeg" TargetMode="External" /><Relationship Id="rId109" Type="http://schemas.openxmlformats.org/officeDocument/2006/relationships/hyperlink" Target="https://pbs.twimg.com/media/D8RDWzqU0AAVsAK.jpg" TargetMode="External" /><Relationship Id="rId110" Type="http://schemas.openxmlformats.org/officeDocument/2006/relationships/hyperlink" Target="https://pbs.twimg.com/media/D9Gkgh7UIAEgrL_.jpg" TargetMode="External" /><Relationship Id="rId111" Type="http://schemas.openxmlformats.org/officeDocument/2006/relationships/hyperlink" Target="http://pbs.twimg.com/profile_images/764929156563861504/oKIfiwLy_normal.jpg" TargetMode="External" /><Relationship Id="rId112" Type="http://schemas.openxmlformats.org/officeDocument/2006/relationships/hyperlink" Target="http://pbs.twimg.com/profile_images/1071178637204844544/sDrKF-YM_normal.jpg" TargetMode="External" /><Relationship Id="rId113" Type="http://schemas.openxmlformats.org/officeDocument/2006/relationships/hyperlink" Target="http://pbs.twimg.com/profile_images/1108143500783030272/LYJB7hi1_normal.jpg" TargetMode="External" /><Relationship Id="rId114" Type="http://schemas.openxmlformats.org/officeDocument/2006/relationships/hyperlink" Target="http://pbs.twimg.com/profile_images/1175777717/noname_normal.jpg" TargetMode="External" /><Relationship Id="rId115" Type="http://schemas.openxmlformats.org/officeDocument/2006/relationships/hyperlink" Target="http://pbs.twimg.com/profile_images/1037884593414725632/KQChFM8w_normal.jpg" TargetMode="External" /><Relationship Id="rId116" Type="http://schemas.openxmlformats.org/officeDocument/2006/relationships/hyperlink" Target="http://pbs.twimg.com/profile_images/983717442466660354/zcj-TbhJ_normal.jpg" TargetMode="External" /><Relationship Id="rId117" Type="http://schemas.openxmlformats.org/officeDocument/2006/relationships/hyperlink" Target="http://pbs.twimg.com/profile_images/1130386387545612289/qCvtX5Z4_normal.jpg" TargetMode="External" /><Relationship Id="rId118" Type="http://schemas.openxmlformats.org/officeDocument/2006/relationships/hyperlink" Target="https://pbs.twimg.com/media/D9e7MW0U8AA9mOj.jpg" TargetMode="External" /><Relationship Id="rId119" Type="http://schemas.openxmlformats.org/officeDocument/2006/relationships/hyperlink" Target="http://pbs.twimg.com/profile_images/1057384935001124864/yLlrQf4E_normal.jpg" TargetMode="External" /><Relationship Id="rId120" Type="http://schemas.openxmlformats.org/officeDocument/2006/relationships/hyperlink" Target="http://pbs.twimg.com/profile_images/1033040573509365761/7C6HP_I5_normal.jpg" TargetMode="External" /><Relationship Id="rId121" Type="http://schemas.openxmlformats.org/officeDocument/2006/relationships/hyperlink" Target="http://pbs.twimg.com/profile_images/501009988064923649/vHkRDKk__normal.jpeg" TargetMode="External" /><Relationship Id="rId122" Type="http://schemas.openxmlformats.org/officeDocument/2006/relationships/hyperlink" Target="http://pbs.twimg.com/profile_images/1114874009865396224/dXPfBnA-_normal.jpg" TargetMode="External" /><Relationship Id="rId123" Type="http://schemas.openxmlformats.org/officeDocument/2006/relationships/hyperlink" Target="http://pbs.twimg.com/profile_images/512995900646375424/73PaHiFv_normal.png" TargetMode="External" /><Relationship Id="rId124" Type="http://schemas.openxmlformats.org/officeDocument/2006/relationships/hyperlink" Target="http://pbs.twimg.com/profile_images/623954767761551360/C_vmGPu-_normal.jpg" TargetMode="External" /><Relationship Id="rId125" Type="http://schemas.openxmlformats.org/officeDocument/2006/relationships/hyperlink" Target="http://pbs.twimg.com/profile_images/1154744069702246400/TTTtuVBA_normal.jpg" TargetMode="External" /><Relationship Id="rId126" Type="http://schemas.openxmlformats.org/officeDocument/2006/relationships/hyperlink" Target="http://pbs.twimg.com/profile_images/608148833/DSC00069_normal.JPG" TargetMode="External" /><Relationship Id="rId127" Type="http://schemas.openxmlformats.org/officeDocument/2006/relationships/hyperlink" Target="http://pbs.twimg.com/profile_images/828517035449655296/xTRwovBi_normal.jpg" TargetMode="External" /><Relationship Id="rId128" Type="http://schemas.openxmlformats.org/officeDocument/2006/relationships/hyperlink" Target="http://pbs.twimg.com/profile_images/1097050685206679553/KTn8COeR_normal.jpg" TargetMode="External" /><Relationship Id="rId129" Type="http://schemas.openxmlformats.org/officeDocument/2006/relationships/hyperlink" Target="http://pbs.twimg.com/profile_images/1147408023364784129/rSihefLn_normal.jpg" TargetMode="External" /><Relationship Id="rId130" Type="http://schemas.openxmlformats.org/officeDocument/2006/relationships/hyperlink" Target="http://pbs.twimg.com/profile_images/940129610431209472/7O0RZJan_normal.jpg" TargetMode="External" /><Relationship Id="rId131" Type="http://schemas.openxmlformats.org/officeDocument/2006/relationships/hyperlink" Target="http://pbs.twimg.com/profile_images/653540925331910656/oxeYCS6s_normal.jpg" TargetMode="External" /><Relationship Id="rId132" Type="http://schemas.openxmlformats.org/officeDocument/2006/relationships/hyperlink" Target="http://pbs.twimg.com/profile_images/895677352830783493/PZMgBjO5_normal.jpg" TargetMode="External" /><Relationship Id="rId133" Type="http://schemas.openxmlformats.org/officeDocument/2006/relationships/hyperlink" Target="http://pbs.twimg.com/profile_images/1107028257898201089/VADMO_EQ_normal.jpg" TargetMode="External" /><Relationship Id="rId134" Type="http://schemas.openxmlformats.org/officeDocument/2006/relationships/hyperlink" Target="http://pbs.twimg.com/profile_images/1135582587873873920/3aN_cQaS_normal.jpg" TargetMode="External" /><Relationship Id="rId135" Type="http://schemas.openxmlformats.org/officeDocument/2006/relationships/hyperlink" Target="http://pbs.twimg.com/profile_images/2507899341/sijvly2utq7fd5urmwwz_normal.jpeg" TargetMode="External" /><Relationship Id="rId136" Type="http://schemas.openxmlformats.org/officeDocument/2006/relationships/hyperlink" Target="http://pbs.twimg.com/profile_images/1015149106174578688/A7-VI-no_normal.jpg" TargetMode="External" /><Relationship Id="rId137" Type="http://schemas.openxmlformats.org/officeDocument/2006/relationships/hyperlink" Target="https://pbs.twimg.com/ext_tw_video_thumb/1142197011464294400/pu/img/CyTVV-lZPEbkjoZC.jpg" TargetMode="External" /><Relationship Id="rId138" Type="http://schemas.openxmlformats.org/officeDocument/2006/relationships/hyperlink" Target="https://pbs.twimg.com/ext_tw_video_thumb/1142197011464294400/pu/img/CyTVV-lZPEbkjoZC.jpg" TargetMode="External" /><Relationship Id="rId139" Type="http://schemas.openxmlformats.org/officeDocument/2006/relationships/hyperlink" Target="https://pbs.twimg.com/ext_tw_video_thumb/1142197011464294400/pu/img/CyTVV-lZPEbkjoZC.jpg" TargetMode="External" /><Relationship Id="rId140" Type="http://schemas.openxmlformats.org/officeDocument/2006/relationships/hyperlink" Target="https://pbs.twimg.com/media/D9gWD-hXoAY0vkD.jpg" TargetMode="External" /><Relationship Id="rId141" Type="http://schemas.openxmlformats.org/officeDocument/2006/relationships/hyperlink" Target="http://pbs.twimg.com/profile_images/921364468906512384/PzcWGh9t_normal.jpg" TargetMode="External" /><Relationship Id="rId142" Type="http://schemas.openxmlformats.org/officeDocument/2006/relationships/hyperlink" Target="http://pbs.twimg.com/profile_images/932163703281274880/nIZ9kLCW_normal.jpg" TargetMode="External" /><Relationship Id="rId143" Type="http://schemas.openxmlformats.org/officeDocument/2006/relationships/hyperlink" Target="http://pbs.twimg.com/profile_images/1078360123763056646/fMkR34_m_normal.jpg" TargetMode="External" /><Relationship Id="rId144" Type="http://schemas.openxmlformats.org/officeDocument/2006/relationships/hyperlink" Target="https://pbs.twimg.com/media/D80zx5SWwAAkBzg.jpg" TargetMode="External" /><Relationship Id="rId145" Type="http://schemas.openxmlformats.org/officeDocument/2006/relationships/hyperlink" Target="https://pbs.twimg.com/media/D80zx5SWwAAkBzg.jpg" TargetMode="External" /><Relationship Id="rId146" Type="http://schemas.openxmlformats.org/officeDocument/2006/relationships/hyperlink" Target="https://pbs.twimg.com/media/D80zx5SWwAAkBzg.jpg" TargetMode="External" /><Relationship Id="rId147" Type="http://schemas.openxmlformats.org/officeDocument/2006/relationships/hyperlink" Target="https://pbs.twimg.com/tweet_video_thumb/D-Cbw2aUEAAkCKW.jpg" TargetMode="External" /><Relationship Id="rId148" Type="http://schemas.openxmlformats.org/officeDocument/2006/relationships/hyperlink" Target="https://pbs.twimg.com/media/D-FUvqNXYAoJJQw.jpg" TargetMode="External" /><Relationship Id="rId149" Type="http://schemas.openxmlformats.org/officeDocument/2006/relationships/hyperlink" Target="https://pbs.twimg.com/media/D-GBdpCX4AI1bC4.png" TargetMode="External" /><Relationship Id="rId150" Type="http://schemas.openxmlformats.org/officeDocument/2006/relationships/hyperlink" Target="http://pbs.twimg.com/profile_images/1139931124740820992/SZVIPGMx_normal.jpg" TargetMode="External" /><Relationship Id="rId151" Type="http://schemas.openxmlformats.org/officeDocument/2006/relationships/hyperlink" Target="http://pbs.twimg.com/profile_images/938278593725173760/rGSH15w6_normal.jpg" TargetMode="External" /><Relationship Id="rId152" Type="http://schemas.openxmlformats.org/officeDocument/2006/relationships/hyperlink" Target="http://pbs.twimg.com/profile_images/433261513806057472/BhaRJ06__normal.jpeg" TargetMode="External" /><Relationship Id="rId153" Type="http://schemas.openxmlformats.org/officeDocument/2006/relationships/hyperlink" Target="http://pbs.twimg.com/profile_images/1106207902727991296/Jp_9tjJa_normal.jpg" TargetMode="External" /><Relationship Id="rId154" Type="http://schemas.openxmlformats.org/officeDocument/2006/relationships/hyperlink" Target="http://pbs.twimg.com/profile_images/1099334409595973633/-yzorj8e_normal.png" TargetMode="External" /><Relationship Id="rId155" Type="http://schemas.openxmlformats.org/officeDocument/2006/relationships/hyperlink" Target="http://pbs.twimg.com/profile_images/1099334409595973633/-yzorj8e_normal.png" TargetMode="External" /><Relationship Id="rId156" Type="http://schemas.openxmlformats.org/officeDocument/2006/relationships/hyperlink" Target="http://pbs.twimg.com/profile_images/1142205678649430016/AOSECS9-_normal.jpg" TargetMode="External" /><Relationship Id="rId157" Type="http://schemas.openxmlformats.org/officeDocument/2006/relationships/hyperlink" Target="http://pbs.twimg.com/profile_images/378800000163331077/5e80fe3b0608fabf8e488f17c71f8a8e_normal.jpeg" TargetMode="External" /><Relationship Id="rId158" Type="http://schemas.openxmlformats.org/officeDocument/2006/relationships/hyperlink" Target="http://pbs.twimg.com/profile_images/1784136750/bellonietabeta_normal.jpg" TargetMode="External" /><Relationship Id="rId159" Type="http://schemas.openxmlformats.org/officeDocument/2006/relationships/hyperlink" Target="http://pbs.twimg.com/profile_images/997702219662159874/FgjZ31jF_normal.jpg" TargetMode="External" /><Relationship Id="rId160" Type="http://schemas.openxmlformats.org/officeDocument/2006/relationships/hyperlink" Target="http://pbs.twimg.com/profile_images/1028901199397830657/PY5q8KXH_normal.jpg" TargetMode="External" /><Relationship Id="rId161" Type="http://schemas.openxmlformats.org/officeDocument/2006/relationships/hyperlink" Target="https://pbs.twimg.com/tweet_video_thumb/D-flbKDWkAEHdsF.jpg" TargetMode="External" /><Relationship Id="rId162" Type="http://schemas.openxmlformats.org/officeDocument/2006/relationships/hyperlink" Target="http://pbs.twimg.com/profile_images/771160390075985920/WwU3P1ws_normal.jpg" TargetMode="External" /><Relationship Id="rId163" Type="http://schemas.openxmlformats.org/officeDocument/2006/relationships/hyperlink" Target="http://pbs.twimg.com/profile_images/1124512230890921984/Rdf57nUg_normal.jpg" TargetMode="External" /><Relationship Id="rId164" Type="http://schemas.openxmlformats.org/officeDocument/2006/relationships/hyperlink" Target="http://pbs.twimg.com/profile_images/1116291299441647621/mNcBfKRG_normal.jpg" TargetMode="External" /><Relationship Id="rId165" Type="http://schemas.openxmlformats.org/officeDocument/2006/relationships/hyperlink" Target="http://pbs.twimg.com/profile_images/1116291299441647621/mNcBfKRG_normal.jpg" TargetMode="External" /><Relationship Id="rId166" Type="http://schemas.openxmlformats.org/officeDocument/2006/relationships/hyperlink" Target="http://pbs.twimg.com/profile_images/1116291299441647621/mNcBfKRG_normal.jpg" TargetMode="External" /><Relationship Id="rId167" Type="http://schemas.openxmlformats.org/officeDocument/2006/relationships/hyperlink" Target="http://pbs.twimg.com/profile_images/2701083712/cf1c2577e68b3e861180343f44a73bf7_normal.jpeg" TargetMode="External" /><Relationship Id="rId168" Type="http://schemas.openxmlformats.org/officeDocument/2006/relationships/hyperlink" Target="https://pbs.twimg.com/media/D-kPAgRXsAEmS4A.jpg" TargetMode="External" /><Relationship Id="rId169" Type="http://schemas.openxmlformats.org/officeDocument/2006/relationships/hyperlink" Target="http://pbs.twimg.com/profile_images/517829401765900288/i81Sy8WJ_normal.jpeg" TargetMode="External" /><Relationship Id="rId170" Type="http://schemas.openxmlformats.org/officeDocument/2006/relationships/hyperlink" Target="http://pbs.twimg.com/profile_images/517829401765900288/i81Sy8WJ_normal.jpeg" TargetMode="External" /><Relationship Id="rId171" Type="http://schemas.openxmlformats.org/officeDocument/2006/relationships/hyperlink" Target="http://pbs.twimg.com/profile_images/473291950854926336/RwUc1bj-_normal.jpeg" TargetMode="External" /><Relationship Id="rId172" Type="http://schemas.openxmlformats.org/officeDocument/2006/relationships/hyperlink" Target="http://pbs.twimg.com/profile_images/686602613383548928/dH4lHkaL_normal.jpg" TargetMode="External" /><Relationship Id="rId173" Type="http://schemas.openxmlformats.org/officeDocument/2006/relationships/hyperlink" Target="http://pbs.twimg.com/profile_images/872101385197596672/kcm0cOUU_normal.jpg" TargetMode="External" /><Relationship Id="rId174" Type="http://schemas.openxmlformats.org/officeDocument/2006/relationships/hyperlink" Target="https://pbs.twimg.com/media/D-iSNdGUcAEWo1J.jpg" TargetMode="External" /><Relationship Id="rId175" Type="http://schemas.openxmlformats.org/officeDocument/2006/relationships/hyperlink" Target="http://pbs.twimg.com/profile_images/715020141130608641/90AKmDyZ_normal.jpg" TargetMode="External" /><Relationship Id="rId176" Type="http://schemas.openxmlformats.org/officeDocument/2006/relationships/hyperlink" Target="http://pbs.twimg.com/profile_images/1300858830/6550633_normal.jpg" TargetMode="External" /><Relationship Id="rId177" Type="http://schemas.openxmlformats.org/officeDocument/2006/relationships/hyperlink" Target="http://pbs.twimg.com/profile_images/601642635145555968/7RxClnUq_normal.jpg" TargetMode="External" /><Relationship Id="rId178" Type="http://schemas.openxmlformats.org/officeDocument/2006/relationships/hyperlink" Target="http://pbs.twimg.com/profile_images/601642635145555968/7RxClnUq_normal.jpg" TargetMode="External" /><Relationship Id="rId179" Type="http://schemas.openxmlformats.org/officeDocument/2006/relationships/hyperlink" Target="http://pbs.twimg.com/profile_images/1099783171657224192/-4CU-dKh_normal.jpg" TargetMode="External" /><Relationship Id="rId180" Type="http://schemas.openxmlformats.org/officeDocument/2006/relationships/hyperlink" Target="https://pbs.twimg.com/media/D-pRCHkUYAA77Ck.jp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s://pbs.twimg.com/ext_tw_video_thumb/1147148994054885376/pu/img/-7Y_2IAEEdIwe5RY.jpg" TargetMode="External" /><Relationship Id="rId183" Type="http://schemas.openxmlformats.org/officeDocument/2006/relationships/hyperlink" Target="https://pbs.twimg.com/ext_tw_video_thumb/1147920325008613377/pu/img/a5HjBJxCCRfWhwnF.jpg" TargetMode="External" /><Relationship Id="rId184" Type="http://schemas.openxmlformats.org/officeDocument/2006/relationships/hyperlink" Target="https://pbs.twimg.com/media/D-9XMkFXsAA4bV_.jpg" TargetMode="External" /><Relationship Id="rId185" Type="http://schemas.openxmlformats.org/officeDocument/2006/relationships/hyperlink" Target="http://pbs.twimg.com/profile_images/1157709217425346562/ifokS1y4_normal.jpg" TargetMode="External" /><Relationship Id="rId186" Type="http://schemas.openxmlformats.org/officeDocument/2006/relationships/hyperlink" Target="https://pbs.twimg.com/ext_tw_video_thumb/1148283149522280448/pu/img/pgFm5JFuHn99JroA.jpg" TargetMode="External" /><Relationship Id="rId187" Type="http://schemas.openxmlformats.org/officeDocument/2006/relationships/hyperlink" Target="http://pbs.twimg.com/profile_images/755467766455422976/UxuaeJwq_normal.jpg" TargetMode="External" /><Relationship Id="rId188" Type="http://schemas.openxmlformats.org/officeDocument/2006/relationships/hyperlink" Target="http://pbs.twimg.com/profile_images/950761181383483392/4PDBbyUY_normal.jpg" TargetMode="External" /><Relationship Id="rId189" Type="http://schemas.openxmlformats.org/officeDocument/2006/relationships/hyperlink" Target="http://pbs.twimg.com/profile_images/1136582530633785344/KjyuP3ZB_normal.jpg" TargetMode="External" /><Relationship Id="rId190" Type="http://schemas.openxmlformats.org/officeDocument/2006/relationships/hyperlink" Target="https://pbs.twimg.com/media/D_NRAFIWwAwP-20.jpg" TargetMode="External" /><Relationship Id="rId191" Type="http://schemas.openxmlformats.org/officeDocument/2006/relationships/hyperlink" Target="http://pbs.twimg.com/profile_images/1095079563024101377/Ap8hO5wk_normal.jpg" TargetMode="External" /><Relationship Id="rId192" Type="http://schemas.openxmlformats.org/officeDocument/2006/relationships/hyperlink" Target="https://pbs.twimg.com/media/D_T7GjVUIAAW-N3.jpg" TargetMode="External" /><Relationship Id="rId193" Type="http://schemas.openxmlformats.org/officeDocument/2006/relationships/hyperlink" Target="https://pbs.twimg.com/media/D_eMFWDWwAAeTZA.jpg" TargetMode="External" /><Relationship Id="rId194" Type="http://schemas.openxmlformats.org/officeDocument/2006/relationships/hyperlink" Target="https://pbs.twimg.com/ext_tw_video_thumb/1150692443064373250/pu/img/yc26s0GsoSmMtTR2.jpg" TargetMode="External" /><Relationship Id="rId195" Type="http://schemas.openxmlformats.org/officeDocument/2006/relationships/hyperlink" Target="http://pbs.twimg.com/profile_images/1078110768162197504/0OCk-FPo_normal.jpg" TargetMode="External" /><Relationship Id="rId196" Type="http://schemas.openxmlformats.org/officeDocument/2006/relationships/hyperlink" Target="http://pbs.twimg.com/profile_images/1027192930421825536/eUQ1ELiE_normal.jpg" TargetMode="External" /><Relationship Id="rId197" Type="http://schemas.openxmlformats.org/officeDocument/2006/relationships/hyperlink" Target="http://pbs.twimg.com/profile_images/1027192930421825536/eUQ1ELiE_normal.jpg" TargetMode="External" /><Relationship Id="rId198" Type="http://schemas.openxmlformats.org/officeDocument/2006/relationships/hyperlink" Target="http://pbs.twimg.com/profile_images/1142800114756411392/tV1FJIYG_normal.jpg" TargetMode="External" /><Relationship Id="rId199" Type="http://schemas.openxmlformats.org/officeDocument/2006/relationships/hyperlink" Target="http://pbs.twimg.com/profile_images/1145021992669573122/dI21CEQE_normal.jpg" TargetMode="External" /><Relationship Id="rId200" Type="http://schemas.openxmlformats.org/officeDocument/2006/relationships/hyperlink" Target="https://pbs.twimg.com/media/D_wrXzeXoAAQZhd.jpg" TargetMode="External" /><Relationship Id="rId201" Type="http://schemas.openxmlformats.org/officeDocument/2006/relationships/hyperlink" Target="https://pbs.twimg.com/media/D8OL8_bV4AAOEBo.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1139513228982214656/_awSmEy3_normal.jpg" TargetMode="External" /><Relationship Id="rId204" Type="http://schemas.openxmlformats.org/officeDocument/2006/relationships/hyperlink" Target="http://pbs.twimg.com/profile_images/1139513228982214656/_awSmEy3_normal.jp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1135260833020166144/4bAKX60__normal.png" TargetMode="External" /><Relationship Id="rId207" Type="http://schemas.openxmlformats.org/officeDocument/2006/relationships/hyperlink" Target="https://pbs.twimg.com/media/D_x6y-HX4AE7HET.jpg" TargetMode="External" /><Relationship Id="rId208" Type="http://schemas.openxmlformats.org/officeDocument/2006/relationships/hyperlink" Target="http://pbs.twimg.com/profile_images/773209996918161408/yTxLIRcL_normal.jpg" TargetMode="External" /><Relationship Id="rId209" Type="http://schemas.openxmlformats.org/officeDocument/2006/relationships/hyperlink" Target="http://pbs.twimg.com/profile_images/1124405912481832960/2dEmsfNe_normal.jpg" TargetMode="External" /><Relationship Id="rId210" Type="http://schemas.openxmlformats.org/officeDocument/2006/relationships/hyperlink" Target="http://pbs.twimg.com/profile_images/1124405912481832960/2dEmsfNe_normal.jpg" TargetMode="External" /><Relationship Id="rId211" Type="http://schemas.openxmlformats.org/officeDocument/2006/relationships/hyperlink" Target="http://pbs.twimg.com/profile_images/1124405912481832960/2dEmsfNe_normal.jpg" TargetMode="External" /><Relationship Id="rId212" Type="http://schemas.openxmlformats.org/officeDocument/2006/relationships/hyperlink" Target="http://pbs.twimg.com/profile_images/1124405912481832960/2dEmsfNe_normal.jpg" TargetMode="External" /><Relationship Id="rId213" Type="http://schemas.openxmlformats.org/officeDocument/2006/relationships/hyperlink" Target="http://pbs.twimg.com/profile_images/1124405912481832960/2dEmsfNe_normal.jpg" TargetMode="External" /><Relationship Id="rId214" Type="http://schemas.openxmlformats.org/officeDocument/2006/relationships/hyperlink" Target="http://pbs.twimg.com/profile_images/1124405912481832960/2dEmsfNe_normal.jpg" TargetMode="External" /><Relationship Id="rId215" Type="http://schemas.openxmlformats.org/officeDocument/2006/relationships/hyperlink" Target="http://pbs.twimg.com/profile_images/937325236197892097/tRNYX52u_normal.jpg" TargetMode="External" /><Relationship Id="rId216" Type="http://schemas.openxmlformats.org/officeDocument/2006/relationships/hyperlink" Target="http://pbs.twimg.com/profile_images/1096656539744489472/uei_DpGH_normal.jpg" TargetMode="External" /><Relationship Id="rId217" Type="http://schemas.openxmlformats.org/officeDocument/2006/relationships/hyperlink" Target="http://pbs.twimg.com/profile_images/1096656539744489472/uei_DpGH_normal.jpg" TargetMode="External" /><Relationship Id="rId218" Type="http://schemas.openxmlformats.org/officeDocument/2006/relationships/hyperlink" Target="http://pbs.twimg.com/profile_images/1063023959040348164/ljWgIkkq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844055625621360641/OjBQsJAr_normal.jpg" TargetMode="External" /><Relationship Id="rId221" Type="http://schemas.openxmlformats.org/officeDocument/2006/relationships/hyperlink" Target="https://pbs.twimg.com/media/D-YmE_wU4AAyOMB.jpg" TargetMode="External" /><Relationship Id="rId222" Type="http://schemas.openxmlformats.org/officeDocument/2006/relationships/hyperlink" Target="http://pbs.twimg.com/profile_images/891957314000834560/U_vKs7Gh_normal.jpg" TargetMode="External" /><Relationship Id="rId223" Type="http://schemas.openxmlformats.org/officeDocument/2006/relationships/hyperlink" Target="http://pbs.twimg.com/profile_images/891957314000834560/U_vKs7Gh_normal.jpg" TargetMode="External" /><Relationship Id="rId224" Type="http://schemas.openxmlformats.org/officeDocument/2006/relationships/hyperlink" Target="http://pbs.twimg.com/profile_images/1076431379238289415/q9eUQPLe_normal.jpg" TargetMode="External" /><Relationship Id="rId225" Type="http://schemas.openxmlformats.org/officeDocument/2006/relationships/hyperlink" Target="http://pbs.twimg.com/profile_images/937325236197892097/tRNYX52u_normal.jpg" TargetMode="External" /><Relationship Id="rId226" Type="http://schemas.openxmlformats.org/officeDocument/2006/relationships/hyperlink" Target="http://pbs.twimg.com/profile_images/1076431379238289415/q9eUQPLe_normal.jpg" TargetMode="External" /><Relationship Id="rId227" Type="http://schemas.openxmlformats.org/officeDocument/2006/relationships/hyperlink" Target="http://pbs.twimg.com/profile_images/1076431379238289415/q9eUQPLe_normal.jpg" TargetMode="External" /><Relationship Id="rId228" Type="http://schemas.openxmlformats.org/officeDocument/2006/relationships/hyperlink" Target="http://pbs.twimg.com/profile_images/1060901859571965952/20AoFYXL_normal.jpg" TargetMode="External" /><Relationship Id="rId229" Type="http://schemas.openxmlformats.org/officeDocument/2006/relationships/hyperlink" Target="http://pbs.twimg.com/profile_images/1060901859571965952/20AoFYXL_normal.jpg" TargetMode="External" /><Relationship Id="rId230" Type="http://schemas.openxmlformats.org/officeDocument/2006/relationships/hyperlink" Target="http://pbs.twimg.com/profile_images/1060901859571965952/20AoFYXL_normal.jpg" TargetMode="External" /><Relationship Id="rId231" Type="http://schemas.openxmlformats.org/officeDocument/2006/relationships/hyperlink" Target="http://pbs.twimg.com/profile_images/1160660513824497665/cKfI6uUF_normal.jpg" TargetMode="External" /><Relationship Id="rId232" Type="http://schemas.openxmlformats.org/officeDocument/2006/relationships/hyperlink" Target="http://pbs.twimg.com/profile_images/1160660513824497665/cKfI6uUF_normal.jpg" TargetMode="External" /><Relationship Id="rId233" Type="http://schemas.openxmlformats.org/officeDocument/2006/relationships/hyperlink" Target="http://pbs.twimg.com/profile_images/1087870367153225728/2EwW9F1a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s://pbs.twimg.com/media/D_vCeHKU4AAqXZU.jpg" TargetMode="External" /><Relationship Id="rId236" Type="http://schemas.openxmlformats.org/officeDocument/2006/relationships/hyperlink" Target="http://pbs.twimg.com/profile_images/1149478139585712129/It01CfaG_normal.jpg" TargetMode="External" /><Relationship Id="rId237" Type="http://schemas.openxmlformats.org/officeDocument/2006/relationships/hyperlink" Target="https://pbs.twimg.com/media/D_wNgubXsAIkvPf.jpg" TargetMode="External" /><Relationship Id="rId238" Type="http://schemas.openxmlformats.org/officeDocument/2006/relationships/hyperlink" Target="http://pbs.twimg.com/profile_images/1066428839994318848/XczuX-sh_normal.jpg" TargetMode="External" /><Relationship Id="rId239" Type="http://schemas.openxmlformats.org/officeDocument/2006/relationships/hyperlink" Target="https://pbs.twimg.com/ext_tw_video_thumb/1152577975965163524/pu/img/I52OlxBBjLQJoMQh.jpg" TargetMode="External" /><Relationship Id="rId240" Type="http://schemas.openxmlformats.org/officeDocument/2006/relationships/hyperlink" Target="https://pbs.twimg.com/ext_tw_video_thumb/1153208336537415686/pu/img/6MJYowDlsS36c_Cz.jpg" TargetMode="External" /><Relationship Id="rId241" Type="http://schemas.openxmlformats.org/officeDocument/2006/relationships/hyperlink" Target="https://pbs.twimg.com/media/EAFqSc2X4AAV9OM.jpg" TargetMode="External" /><Relationship Id="rId242" Type="http://schemas.openxmlformats.org/officeDocument/2006/relationships/hyperlink" Target="https://pbs.twimg.com/media/EAGetagWsAAUoRL.jpg" TargetMode="External" /><Relationship Id="rId243" Type="http://schemas.openxmlformats.org/officeDocument/2006/relationships/hyperlink" Target="http://pbs.twimg.com/profile_images/1151066182478254080/vZPOYbVN_normal.jpg" TargetMode="External" /><Relationship Id="rId244" Type="http://schemas.openxmlformats.org/officeDocument/2006/relationships/hyperlink" Target="http://pbs.twimg.com/profile_images/1156067457305419776/kf6m_grW_normal.jpg" TargetMode="External" /><Relationship Id="rId245" Type="http://schemas.openxmlformats.org/officeDocument/2006/relationships/hyperlink" Target="http://pbs.twimg.com/profile_images/1145091034751389697/CatzyUgT_normal.png" TargetMode="External" /><Relationship Id="rId246" Type="http://schemas.openxmlformats.org/officeDocument/2006/relationships/hyperlink" Target="https://pbs.twimg.com/media/EAP-hcRUYAIX5bX.jpg" TargetMode="External" /><Relationship Id="rId247" Type="http://schemas.openxmlformats.org/officeDocument/2006/relationships/hyperlink" Target="http://pbs.twimg.com/profile_images/1150426679723999232/F3njqsyD_normal.jpg" TargetMode="External" /><Relationship Id="rId248" Type="http://schemas.openxmlformats.org/officeDocument/2006/relationships/hyperlink" Target="http://pbs.twimg.com/profile_images/1126904597560332288/UbnnPyJn_normal.png" TargetMode="External" /><Relationship Id="rId249" Type="http://schemas.openxmlformats.org/officeDocument/2006/relationships/hyperlink" Target="http://pbs.twimg.com/profile_images/795307592339877888/Sy_8QCq4_normal.jpg" TargetMode="External" /><Relationship Id="rId250" Type="http://schemas.openxmlformats.org/officeDocument/2006/relationships/hyperlink" Target="http://pbs.twimg.com/profile_images/181988297/logo4inches_normal.jpg" TargetMode="External" /><Relationship Id="rId251" Type="http://schemas.openxmlformats.org/officeDocument/2006/relationships/hyperlink" Target="http://pbs.twimg.com/profile_images/841835976737542144/wJD97OZG_normal.jpg" TargetMode="External" /><Relationship Id="rId252" Type="http://schemas.openxmlformats.org/officeDocument/2006/relationships/hyperlink" Target="https://pbs.twimg.com/media/EAdyLuVWwAARRoT.png" TargetMode="External" /><Relationship Id="rId253" Type="http://schemas.openxmlformats.org/officeDocument/2006/relationships/hyperlink" Target="https://pbs.twimg.com/media/EAj57hNW4AE5PWT.png" TargetMode="External" /><Relationship Id="rId254" Type="http://schemas.openxmlformats.org/officeDocument/2006/relationships/hyperlink" Target="https://pbs.twimg.com/media/EAzX2GgWwAEvAGC.jpg" TargetMode="External" /><Relationship Id="rId255" Type="http://schemas.openxmlformats.org/officeDocument/2006/relationships/hyperlink" Target="https://pbs.twimg.com/media/EAzX2GgWwAEvAGC.jpg" TargetMode="External" /><Relationship Id="rId256" Type="http://schemas.openxmlformats.org/officeDocument/2006/relationships/hyperlink" Target="https://pbs.twimg.com/media/EAzX2GgWwAEvAGC.jpg" TargetMode="External" /><Relationship Id="rId257" Type="http://schemas.openxmlformats.org/officeDocument/2006/relationships/hyperlink" Target="https://pbs.twimg.com/media/EA13dZwUcAE3M25.jpg" TargetMode="External" /><Relationship Id="rId258" Type="http://schemas.openxmlformats.org/officeDocument/2006/relationships/hyperlink" Target="https://pbs.twimg.com/ext_tw_video_thumb/1156714551271780352/pu/img/H-VLg7jkS9ozsdcH.jpg" TargetMode="External" /><Relationship Id="rId259" Type="http://schemas.openxmlformats.org/officeDocument/2006/relationships/hyperlink" Target="https://pbs.twimg.com/ext_tw_video_thumb/1157545305060995073/pu/img/n476uAXdZpr32-DE.jpg" TargetMode="External" /><Relationship Id="rId260" Type="http://schemas.openxmlformats.org/officeDocument/2006/relationships/hyperlink" Target="https://pbs.twimg.com/media/EBCXfz0WkAEm3d1.jpg" TargetMode="External" /><Relationship Id="rId261" Type="http://schemas.openxmlformats.org/officeDocument/2006/relationships/hyperlink" Target="https://pbs.twimg.com/ext_tw_video_thumb/1157545305060995073/pu/img/n476uAXdZpr32-DE.jpg" TargetMode="External" /><Relationship Id="rId262" Type="http://schemas.openxmlformats.org/officeDocument/2006/relationships/hyperlink" Target="https://pbs.twimg.com/ext_tw_video_thumb/1157545305060995073/pu/img/n476uAXdZpr32-DE.jpg" TargetMode="External" /><Relationship Id="rId263" Type="http://schemas.openxmlformats.org/officeDocument/2006/relationships/hyperlink" Target="https://pbs.twimg.com/media/EBT2g6xWwAE0Xqn.jpg" TargetMode="External" /><Relationship Id="rId264" Type="http://schemas.openxmlformats.org/officeDocument/2006/relationships/hyperlink" Target="https://pbs.twimg.com/media/EBdKuTWWsAAaOBt.jpg" TargetMode="External" /><Relationship Id="rId265" Type="http://schemas.openxmlformats.org/officeDocument/2006/relationships/hyperlink" Target="http://pbs.twimg.com/profile_images/1149114712925396993/mEiRiLO3_normal.jpg" TargetMode="External" /><Relationship Id="rId266" Type="http://schemas.openxmlformats.org/officeDocument/2006/relationships/hyperlink" Target="http://pbs.twimg.com/profile_images/1154192279114059776/VYMYNOpg_normal.jpg" TargetMode="External" /><Relationship Id="rId267" Type="http://schemas.openxmlformats.org/officeDocument/2006/relationships/hyperlink" Target="http://pbs.twimg.com/profile_images/1082364553231360000/bcyGZw7U_normal.jpg" TargetMode="External" /><Relationship Id="rId268" Type="http://schemas.openxmlformats.org/officeDocument/2006/relationships/hyperlink" Target="http://pbs.twimg.com/profile_images/1445324387/krug_normal.jpg" TargetMode="External" /><Relationship Id="rId269" Type="http://schemas.openxmlformats.org/officeDocument/2006/relationships/hyperlink" Target="https://pbs.twimg.com/media/D9aQ5QMU8AEUBdo.jpg" TargetMode="External" /><Relationship Id="rId270" Type="http://schemas.openxmlformats.org/officeDocument/2006/relationships/hyperlink" Target="http://pbs.twimg.com/profile_images/1137175436125884418/_305eUT6_normal.jpg" TargetMode="External" /><Relationship Id="rId271" Type="http://schemas.openxmlformats.org/officeDocument/2006/relationships/hyperlink" Target="http://pbs.twimg.com/profile_images/1139853745397702656/Ij11bOMJ_normal.jpg" TargetMode="External" /><Relationship Id="rId272" Type="http://schemas.openxmlformats.org/officeDocument/2006/relationships/hyperlink" Target="http://pbs.twimg.com/profile_images/1139853745397702656/Ij11bOMJ_normal.jpg" TargetMode="External" /><Relationship Id="rId273" Type="http://schemas.openxmlformats.org/officeDocument/2006/relationships/hyperlink" Target="http://pbs.twimg.com/profile_images/637474642966372352/YaAA3sa5_normal.jpg" TargetMode="External" /><Relationship Id="rId274" Type="http://schemas.openxmlformats.org/officeDocument/2006/relationships/hyperlink" Target="https://pbs.twimg.com/media/EBpZGCPUYAEzg0g.jpg" TargetMode="External" /><Relationship Id="rId275" Type="http://schemas.openxmlformats.org/officeDocument/2006/relationships/hyperlink" Target="http://pbs.twimg.com/profile_images/1243928426/hanky_normal.jpg" TargetMode="External" /><Relationship Id="rId276" Type="http://schemas.openxmlformats.org/officeDocument/2006/relationships/hyperlink" Target="http://pbs.twimg.com/profile_images/790417069636366336/5At817fw_normal.jpg" TargetMode="External" /><Relationship Id="rId277" Type="http://schemas.openxmlformats.org/officeDocument/2006/relationships/hyperlink" Target="https://twitter.com/#!/richardfdillon/status/1135366302757994498" TargetMode="External" /><Relationship Id="rId278" Type="http://schemas.openxmlformats.org/officeDocument/2006/relationships/hyperlink" Target="https://twitter.com/#!/sherryfordf/status/1135950187497701376" TargetMode="External" /><Relationship Id="rId279" Type="http://schemas.openxmlformats.org/officeDocument/2006/relationships/hyperlink" Target="https://twitter.com/#!/dianearleth/status/1136102036741808129" TargetMode="External" /><Relationship Id="rId280" Type="http://schemas.openxmlformats.org/officeDocument/2006/relationships/hyperlink" Target="https://twitter.com/#!/jacano56/status/1138395693423443968" TargetMode="External" /><Relationship Id="rId281" Type="http://schemas.openxmlformats.org/officeDocument/2006/relationships/hyperlink" Target="https://twitter.com/#!/juanfra1640/status/1138413444946911233" TargetMode="External" /><Relationship Id="rId282" Type="http://schemas.openxmlformats.org/officeDocument/2006/relationships/hyperlink" Target="https://twitter.com/#!/docsuke/status/1138434193552052224" TargetMode="External" /><Relationship Id="rId283" Type="http://schemas.openxmlformats.org/officeDocument/2006/relationships/hyperlink" Target="https://twitter.com/#!/peachiwasaki/status/1136208266088685568" TargetMode="External" /><Relationship Id="rId284" Type="http://schemas.openxmlformats.org/officeDocument/2006/relationships/hyperlink" Target="https://twitter.com/#!/peachiwasaki/status/1138566332973109248" TargetMode="External" /><Relationship Id="rId285" Type="http://schemas.openxmlformats.org/officeDocument/2006/relationships/hyperlink" Target="https://twitter.com/#!/freq_bg/status/1138633772323049472" TargetMode="External" /><Relationship Id="rId286" Type="http://schemas.openxmlformats.org/officeDocument/2006/relationships/hyperlink" Target="https://twitter.com/#!/julianassanges1/status/1138647436497281024" TargetMode="External" /><Relationship Id="rId287" Type="http://schemas.openxmlformats.org/officeDocument/2006/relationships/hyperlink" Target="https://twitter.com/#!/kexxxxxxu/status/1138731123301687296" TargetMode="External" /><Relationship Id="rId288" Type="http://schemas.openxmlformats.org/officeDocument/2006/relationships/hyperlink" Target="https://twitter.com/#!/dadadadadaifuku/status/1138811854623346690" TargetMode="External" /><Relationship Id="rId289" Type="http://schemas.openxmlformats.org/officeDocument/2006/relationships/hyperlink" Target="https://twitter.com/#!/winglesia/status/1139304894718980097" TargetMode="External" /><Relationship Id="rId290" Type="http://schemas.openxmlformats.org/officeDocument/2006/relationships/hyperlink" Target="https://twitter.com/#!/crackerstx/status/1139355333439238144" TargetMode="External" /><Relationship Id="rId291" Type="http://schemas.openxmlformats.org/officeDocument/2006/relationships/hyperlink" Target="https://twitter.com/#!/tripplindytripp/status/1139471183349288960" TargetMode="External" /><Relationship Id="rId292" Type="http://schemas.openxmlformats.org/officeDocument/2006/relationships/hyperlink" Target="https://twitter.com/#!/petsoundshigo/status/1139483297443004416" TargetMode="External" /><Relationship Id="rId293" Type="http://schemas.openxmlformats.org/officeDocument/2006/relationships/hyperlink" Target="https://twitter.com/#!/bracimadetd/status/1139492123248603136" TargetMode="External" /><Relationship Id="rId294" Type="http://schemas.openxmlformats.org/officeDocument/2006/relationships/hyperlink" Target="https://twitter.com/#!/jaumcrlhs/status/1139538431783178241" TargetMode="External" /><Relationship Id="rId295" Type="http://schemas.openxmlformats.org/officeDocument/2006/relationships/hyperlink" Target="https://twitter.com/#!/kolbemario/status/1139639800409931777" TargetMode="External" /><Relationship Id="rId296" Type="http://schemas.openxmlformats.org/officeDocument/2006/relationships/hyperlink" Target="https://twitter.com/#!/qtjgtpgjtp/status/1138406159096803328" TargetMode="External" /><Relationship Id="rId297" Type="http://schemas.openxmlformats.org/officeDocument/2006/relationships/hyperlink" Target="https://twitter.com/#!/hive_kokura/status/1138625327192657921" TargetMode="External" /><Relationship Id="rId298" Type="http://schemas.openxmlformats.org/officeDocument/2006/relationships/hyperlink" Target="https://twitter.com/#!/hive_kokura/status/1136107075644248066" TargetMode="External" /><Relationship Id="rId299" Type="http://schemas.openxmlformats.org/officeDocument/2006/relationships/hyperlink" Target="https://twitter.com/#!/hive_kokura/status/1139873067788726272" TargetMode="External" /><Relationship Id="rId300" Type="http://schemas.openxmlformats.org/officeDocument/2006/relationships/hyperlink" Target="https://twitter.com/#!/kensingtonpuppy/status/1141007591843225602" TargetMode="External" /><Relationship Id="rId301" Type="http://schemas.openxmlformats.org/officeDocument/2006/relationships/hyperlink" Target="https://twitter.com/#!/40ksk/status/1141262070433775616" TargetMode="External" /><Relationship Id="rId302" Type="http://schemas.openxmlformats.org/officeDocument/2006/relationships/hyperlink" Target="https://twitter.com/#!/ykkgroundzero/status/1141262810908786689" TargetMode="External" /><Relationship Id="rId303" Type="http://schemas.openxmlformats.org/officeDocument/2006/relationships/hyperlink" Target="https://twitter.com/#!/tbackhighschool/status/1141263058448183296" TargetMode="External" /><Relationship Id="rId304" Type="http://schemas.openxmlformats.org/officeDocument/2006/relationships/hyperlink" Target="https://twitter.com/#!/tok288hate/status/1141303484232241154" TargetMode="External" /><Relationship Id="rId305" Type="http://schemas.openxmlformats.org/officeDocument/2006/relationships/hyperlink" Target="https://twitter.com/#!/ryozypowell/status/1141308216573173761" TargetMode="External" /><Relationship Id="rId306" Type="http://schemas.openxmlformats.org/officeDocument/2006/relationships/hyperlink" Target="https://twitter.com/#!/thuddless/status/1141329340912635904" TargetMode="External" /><Relationship Id="rId307" Type="http://schemas.openxmlformats.org/officeDocument/2006/relationships/hyperlink" Target="https://twitter.com/#!/jesssicasings/status/1141586877570437121" TargetMode="External" /><Relationship Id="rId308" Type="http://schemas.openxmlformats.org/officeDocument/2006/relationships/hyperlink" Target="https://twitter.com/#!/2014_kath/status/1141687664363675648" TargetMode="External" /><Relationship Id="rId309" Type="http://schemas.openxmlformats.org/officeDocument/2006/relationships/hyperlink" Target="https://twitter.com/#!/66helen_moss/status/1141709718307713024" TargetMode="External" /><Relationship Id="rId310" Type="http://schemas.openxmlformats.org/officeDocument/2006/relationships/hyperlink" Target="https://twitter.com/#!/kelpie1412/status/1141711481580457986" TargetMode="External" /><Relationship Id="rId311" Type="http://schemas.openxmlformats.org/officeDocument/2006/relationships/hyperlink" Target="https://twitter.com/#!/lisa123anderson/status/1141716237333991426" TargetMode="External" /><Relationship Id="rId312" Type="http://schemas.openxmlformats.org/officeDocument/2006/relationships/hyperlink" Target="https://twitter.com/#!/herbivore79/status/1141747932607275008" TargetMode="External" /><Relationship Id="rId313" Type="http://schemas.openxmlformats.org/officeDocument/2006/relationships/hyperlink" Target="https://twitter.com/#!/njb2904/status/1141749884724436992" TargetMode="External" /><Relationship Id="rId314" Type="http://schemas.openxmlformats.org/officeDocument/2006/relationships/hyperlink" Target="https://twitter.com/#!/malchris1954/status/1141759114432929792" TargetMode="External" /><Relationship Id="rId315" Type="http://schemas.openxmlformats.org/officeDocument/2006/relationships/hyperlink" Target="https://twitter.com/#!/clairebilling/status/1141810659178496005" TargetMode="External" /><Relationship Id="rId316" Type="http://schemas.openxmlformats.org/officeDocument/2006/relationships/hyperlink" Target="https://twitter.com/#!/adele_wright/status/1141840177834418176" TargetMode="External" /><Relationship Id="rId317" Type="http://schemas.openxmlformats.org/officeDocument/2006/relationships/hyperlink" Target="https://twitter.com/#!/cheryl_martin1/status/1141885347590234112" TargetMode="External" /><Relationship Id="rId318" Type="http://schemas.openxmlformats.org/officeDocument/2006/relationships/hyperlink" Target="https://twitter.com/#!/dorismalula/status/1141892635076042753" TargetMode="External" /><Relationship Id="rId319" Type="http://schemas.openxmlformats.org/officeDocument/2006/relationships/hyperlink" Target="https://twitter.com/#!/universe_ulaw/status/1141906787580334080" TargetMode="External" /><Relationship Id="rId320" Type="http://schemas.openxmlformats.org/officeDocument/2006/relationships/hyperlink" Target="https://twitter.com/#!/samylovesbags/status/1141950155392004096" TargetMode="External" /><Relationship Id="rId321" Type="http://schemas.openxmlformats.org/officeDocument/2006/relationships/hyperlink" Target="https://twitter.com/#!/rubyboots1/status/1141994590192504833" TargetMode="External" /><Relationship Id="rId322" Type="http://schemas.openxmlformats.org/officeDocument/2006/relationships/hyperlink" Target="https://twitter.com/#!/mynardann/status/1142049769919045632" TargetMode="External" /><Relationship Id="rId323" Type="http://schemas.openxmlformats.org/officeDocument/2006/relationships/hyperlink" Target="https://twitter.com/#!/west1809/status/1142102052505640960" TargetMode="External" /><Relationship Id="rId324" Type="http://schemas.openxmlformats.org/officeDocument/2006/relationships/hyperlink" Target="https://twitter.com/#!/christhomas290/status/1142102517024788480" TargetMode="External" /><Relationship Id="rId325" Type="http://schemas.openxmlformats.org/officeDocument/2006/relationships/hyperlink" Target="https://twitter.com/#!/babshabbi/status/1142123291827671040" TargetMode="External" /><Relationship Id="rId326" Type="http://schemas.openxmlformats.org/officeDocument/2006/relationships/hyperlink" Target="https://twitter.com/#!/lvhjs/status/1142228985335517184" TargetMode="External" /><Relationship Id="rId327" Type="http://schemas.openxmlformats.org/officeDocument/2006/relationships/hyperlink" Target="https://twitter.com/#!/myvantaehyung/status/1142197079869145088" TargetMode="External" /><Relationship Id="rId328" Type="http://schemas.openxmlformats.org/officeDocument/2006/relationships/hyperlink" Target="https://twitter.com/#!/trxviachan/status/1142237698951770112" TargetMode="External" /><Relationship Id="rId329" Type="http://schemas.openxmlformats.org/officeDocument/2006/relationships/hyperlink" Target="https://twitter.com/#!/dt_loughborough/status/1141687198179364864" TargetMode="External" /><Relationship Id="rId330" Type="http://schemas.openxmlformats.org/officeDocument/2006/relationships/hyperlink" Target="https://twitter.com/#!/kingstonlurcher/status/1142729721802907648" TargetMode="External" /><Relationship Id="rId331" Type="http://schemas.openxmlformats.org/officeDocument/2006/relationships/hyperlink" Target="https://twitter.com/#!/xeitoirauxa/status/1143143709313294337" TargetMode="External" /><Relationship Id="rId332" Type="http://schemas.openxmlformats.org/officeDocument/2006/relationships/hyperlink" Target="https://twitter.com/#!/lvl25magikarp/status/1143218606819463169" TargetMode="External" /><Relationship Id="rId333" Type="http://schemas.openxmlformats.org/officeDocument/2006/relationships/hyperlink" Target="https://twitter.com/#!/propagandapand8/status/1143577093139124224" TargetMode="External" /><Relationship Id="rId334" Type="http://schemas.openxmlformats.org/officeDocument/2006/relationships/hyperlink" Target="https://twitter.com/#!/gordonfetcher/status/1138623214521868289" TargetMode="External" /><Relationship Id="rId335" Type="http://schemas.openxmlformats.org/officeDocument/2006/relationships/hyperlink" Target="https://twitter.com/#!/dogwater9/status/1144012911628546048" TargetMode="External" /><Relationship Id="rId336" Type="http://schemas.openxmlformats.org/officeDocument/2006/relationships/hyperlink" Target="https://twitter.com/#!/amrith/status/1144085579270721538" TargetMode="External" /><Relationship Id="rId337" Type="http://schemas.openxmlformats.org/officeDocument/2006/relationships/hyperlink" Target="https://twitter.com/#!/thornhalo/status/1144288967258509313" TargetMode="External" /><Relationship Id="rId338" Type="http://schemas.openxmlformats.org/officeDocument/2006/relationships/hyperlink" Target="https://twitter.com/#!/murrekifoxfloof/status/1144338344144453632" TargetMode="External" /><Relationship Id="rId339" Type="http://schemas.openxmlformats.org/officeDocument/2006/relationships/hyperlink" Target="https://twitter.com/#!/makaticub/status/1144340206314803201" TargetMode="External" /><Relationship Id="rId340" Type="http://schemas.openxmlformats.org/officeDocument/2006/relationships/hyperlink" Target="https://twitter.com/#!/jamk989/status/1144428141181620224" TargetMode="External" /><Relationship Id="rId341" Type="http://schemas.openxmlformats.org/officeDocument/2006/relationships/hyperlink" Target="https://twitter.com/#!/gilsonolmedo/status/1145336870555082752" TargetMode="External" /><Relationship Id="rId342" Type="http://schemas.openxmlformats.org/officeDocument/2006/relationships/hyperlink" Target="https://twitter.com/#!/morio47/status/1145648339506958336" TargetMode="External" /><Relationship Id="rId343" Type="http://schemas.openxmlformats.org/officeDocument/2006/relationships/hyperlink" Target="https://twitter.com/#!/ill_krsmy/status/1145649927663472642" TargetMode="External" /><Relationship Id="rId344" Type="http://schemas.openxmlformats.org/officeDocument/2006/relationships/hyperlink" Target="https://twitter.com/#!/ill_krsmy/status/1145649945808031750" TargetMode="External" /><Relationship Id="rId345" Type="http://schemas.openxmlformats.org/officeDocument/2006/relationships/hyperlink" Target="https://twitter.com/#!/shinichi_oomine/status/1145681097855864833" TargetMode="External" /><Relationship Id="rId346" Type="http://schemas.openxmlformats.org/officeDocument/2006/relationships/hyperlink" Target="https://twitter.com/#!/takahiro_drs/status/1145682664625565696" TargetMode="External" /><Relationship Id="rId347" Type="http://schemas.openxmlformats.org/officeDocument/2006/relationships/hyperlink" Target="https://twitter.com/#!/bellonietabeta/status/1145704323382312968" TargetMode="External" /><Relationship Id="rId348" Type="http://schemas.openxmlformats.org/officeDocument/2006/relationships/hyperlink" Target="https://twitter.com/#!/illdat/status/1146046213055139840" TargetMode="External" /><Relationship Id="rId349" Type="http://schemas.openxmlformats.org/officeDocument/2006/relationships/hyperlink" Target="https://twitter.com/#!/s56_shimonoseki/status/1146048739007533056" TargetMode="External" /><Relationship Id="rId350" Type="http://schemas.openxmlformats.org/officeDocument/2006/relationships/hyperlink" Target="https://twitter.com/#!/allen_walker_c/status/1146136896994779142" TargetMode="External" /><Relationship Id="rId351" Type="http://schemas.openxmlformats.org/officeDocument/2006/relationships/hyperlink" Target="https://twitter.com/#!/atsushi_511/status/1146340288278876160" TargetMode="External" /><Relationship Id="rId352" Type="http://schemas.openxmlformats.org/officeDocument/2006/relationships/hyperlink" Target="https://twitter.com/#!/toilet_ba/status/1146377145658142720" TargetMode="External" /><Relationship Id="rId353" Type="http://schemas.openxmlformats.org/officeDocument/2006/relationships/hyperlink" Target="https://twitter.com/#!/erolin0906/status/1141307110858190849" TargetMode="External" /><Relationship Id="rId354" Type="http://schemas.openxmlformats.org/officeDocument/2006/relationships/hyperlink" Target="https://twitter.com/#!/erolin0906/status/1146373612380676097" TargetMode="External" /><Relationship Id="rId355" Type="http://schemas.openxmlformats.org/officeDocument/2006/relationships/hyperlink" Target="https://twitter.com/#!/erolin0906/status/1146400677662380032" TargetMode="External" /><Relationship Id="rId356" Type="http://schemas.openxmlformats.org/officeDocument/2006/relationships/hyperlink" Target="https://twitter.com/#!/tomo_kinoco/status/1146404936151781376" TargetMode="External" /><Relationship Id="rId357" Type="http://schemas.openxmlformats.org/officeDocument/2006/relationships/hyperlink" Target="https://twitter.com/#!/mystethoforpets/status/1146464083316740097" TargetMode="External" /><Relationship Id="rId358" Type="http://schemas.openxmlformats.org/officeDocument/2006/relationships/hyperlink" Target="https://twitter.com/#!/tiltmaxx/status/1141673486215086080" TargetMode="External" /><Relationship Id="rId359" Type="http://schemas.openxmlformats.org/officeDocument/2006/relationships/hyperlink" Target="https://twitter.com/#!/tiltmaxx/status/1146586096735641601" TargetMode="External" /><Relationship Id="rId360" Type="http://schemas.openxmlformats.org/officeDocument/2006/relationships/hyperlink" Target="https://twitter.com/#!/frontofunion/status/1146612676644130816" TargetMode="External" /><Relationship Id="rId361" Type="http://schemas.openxmlformats.org/officeDocument/2006/relationships/hyperlink" Target="https://twitter.com/#!/namidbx/status/1146614914913468416" TargetMode="External" /><Relationship Id="rId362" Type="http://schemas.openxmlformats.org/officeDocument/2006/relationships/hyperlink" Target="https://twitter.com/#!/tpxasfuck/status/1146615319890239488" TargetMode="External" /><Relationship Id="rId363" Type="http://schemas.openxmlformats.org/officeDocument/2006/relationships/hyperlink" Target="https://twitter.com/#!/kyoto_bukotsu/status/1146326869215600640" TargetMode="External" /><Relationship Id="rId364" Type="http://schemas.openxmlformats.org/officeDocument/2006/relationships/hyperlink" Target="https://twitter.com/#!/chibaa2c/status/1146615667891691520" TargetMode="External" /><Relationship Id="rId365" Type="http://schemas.openxmlformats.org/officeDocument/2006/relationships/hyperlink" Target="https://twitter.com/#!/maxxrooney/status/1146664146840117249" TargetMode="External" /><Relationship Id="rId366" Type="http://schemas.openxmlformats.org/officeDocument/2006/relationships/hyperlink" Target="https://twitter.com/#!/klaxiondr/status/1141554511846051840" TargetMode="External" /><Relationship Id="rId367" Type="http://schemas.openxmlformats.org/officeDocument/2006/relationships/hyperlink" Target="https://twitter.com/#!/klaxiondr/status/1146034839168045056" TargetMode="External" /><Relationship Id="rId368" Type="http://schemas.openxmlformats.org/officeDocument/2006/relationships/hyperlink" Target="https://twitter.com/#!/buildrum/status/1146664900741046273" TargetMode="External" /><Relationship Id="rId369" Type="http://schemas.openxmlformats.org/officeDocument/2006/relationships/hyperlink" Target="https://twitter.com/#!/shortofsaying/status/1146818164216365056" TargetMode="External" /><Relationship Id="rId370" Type="http://schemas.openxmlformats.org/officeDocument/2006/relationships/hyperlink" Target="https://twitter.com/#!/brazilsh/status/1147073708516892672" TargetMode="External" /><Relationship Id="rId371" Type="http://schemas.openxmlformats.org/officeDocument/2006/relationships/hyperlink" Target="https://twitter.com/#!/caseudidntnoso/status/1147149097289310214" TargetMode="External" /><Relationship Id="rId372" Type="http://schemas.openxmlformats.org/officeDocument/2006/relationships/hyperlink" Target="https://twitter.com/#!/aquelaisaali/status/1147920361952043008" TargetMode="External" /><Relationship Id="rId373" Type="http://schemas.openxmlformats.org/officeDocument/2006/relationships/hyperlink" Target="https://twitter.com/#!/fenwickcho/status/1148232317590282241" TargetMode="External" /><Relationship Id="rId374" Type="http://schemas.openxmlformats.org/officeDocument/2006/relationships/hyperlink" Target="https://twitter.com/#!/paperhearts79/status/1148246563661070336" TargetMode="External" /><Relationship Id="rId375" Type="http://schemas.openxmlformats.org/officeDocument/2006/relationships/hyperlink" Target="https://twitter.com/#!/jamies_life/status/1148283293726625793" TargetMode="External" /><Relationship Id="rId376" Type="http://schemas.openxmlformats.org/officeDocument/2006/relationships/hyperlink" Target="https://twitter.com/#!/janiedeveny/status/1148325802137870338" TargetMode="External" /><Relationship Id="rId377" Type="http://schemas.openxmlformats.org/officeDocument/2006/relationships/hyperlink" Target="https://twitter.com/#!/mrpettpett/status/1148353504156798982" TargetMode="External" /><Relationship Id="rId378" Type="http://schemas.openxmlformats.org/officeDocument/2006/relationships/hyperlink" Target="https://twitter.com/#!/lessaestrela/status/1148378134485622785" TargetMode="External" /><Relationship Id="rId379" Type="http://schemas.openxmlformats.org/officeDocument/2006/relationships/hyperlink" Target="https://twitter.com/#!/doggosborkbork/status/1149351393041555456" TargetMode="External" /><Relationship Id="rId380" Type="http://schemas.openxmlformats.org/officeDocument/2006/relationships/hyperlink" Target="https://twitter.com/#!/preservedemoney/status/1149611051664601088" TargetMode="External" /><Relationship Id="rId381" Type="http://schemas.openxmlformats.org/officeDocument/2006/relationships/hyperlink" Target="https://twitter.com/#!/authoroux/status/1149819908340846592" TargetMode="External" /><Relationship Id="rId382" Type="http://schemas.openxmlformats.org/officeDocument/2006/relationships/hyperlink" Target="https://twitter.com/#!/mrszimmerbun/status/1150542258908913664" TargetMode="External" /><Relationship Id="rId383" Type="http://schemas.openxmlformats.org/officeDocument/2006/relationships/hyperlink" Target="https://twitter.com/#!/iulluby/status/1150692535997628416" TargetMode="External" /><Relationship Id="rId384" Type="http://schemas.openxmlformats.org/officeDocument/2006/relationships/hyperlink" Target="https://twitter.com/#!/leafleteer666/status/1151747352312475648" TargetMode="External" /><Relationship Id="rId385" Type="http://schemas.openxmlformats.org/officeDocument/2006/relationships/hyperlink" Target="https://twitter.com/#!/yuuki_ookami/status/1145654366033989632" TargetMode="External" /><Relationship Id="rId386" Type="http://schemas.openxmlformats.org/officeDocument/2006/relationships/hyperlink" Target="https://twitter.com/#!/yuuki_ookami/status/1151792870577147904" TargetMode="External" /><Relationship Id="rId387" Type="http://schemas.openxmlformats.org/officeDocument/2006/relationships/hyperlink" Target="https://twitter.com/#!/iddamashi_kgsm/status/1151795842065391616" TargetMode="External" /><Relationship Id="rId388" Type="http://schemas.openxmlformats.org/officeDocument/2006/relationships/hyperlink" Target="https://twitter.com/#!/mojonogyakusyuu/status/1151798918281195521" TargetMode="External" /><Relationship Id="rId389" Type="http://schemas.openxmlformats.org/officeDocument/2006/relationships/hyperlink" Target="https://twitter.com/#!/forrover/status/1151843301651374080" TargetMode="External" /><Relationship Id="rId390" Type="http://schemas.openxmlformats.org/officeDocument/2006/relationships/hyperlink" Target="https://twitter.com/#!/forrover/status/1135905464296849410" TargetMode="External" /><Relationship Id="rId391" Type="http://schemas.openxmlformats.org/officeDocument/2006/relationships/hyperlink" Target="https://twitter.com/#!/cheryl_lemme/status/1151861670702133248" TargetMode="External" /><Relationship Id="rId392" Type="http://schemas.openxmlformats.org/officeDocument/2006/relationships/hyperlink" Target="https://twitter.com/#!/wendaidaballiz/status/1148240845172281344" TargetMode="External" /><Relationship Id="rId393" Type="http://schemas.openxmlformats.org/officeDocument/2006/relationships/hyperlink" Target="https://twitter.com/#!/wendaidaballiz/status/1151864896956653575" TargetMode="External" /><Relationship Id="rId394" Type="http://schemas.openxmlformats.org/officeDocument/2006/relationships/hyperlink" Target="https://twitter.com/#!/hfl32004/status/1151875163048292353" TargetMode="External" /><Relationship Id="rId395" Type="http://schemas.openxmlformats.org/officeDocument/2006/relationships/hyperlink" Target="https://twitter.com/#!/whatevernever14/status/1151924396866453504" TargetMode="External" /><Relationship Id="rId396" Type="http://schemas.openxmlformats.org/officeDocument/2006/relationships/hyperlink" Target="https://twitter.com/#!/xxladyscreamxx/status/1151930625152167937" TargetMode="External" /><Relationship Id="rId397" Type="http://schemas.openxmlformats.org/officeDocument/2006/relationships/hyperlink" Target="https://twitter.com/#!/barneylab1/status/1151939451184197632" TargetMode="External" /><Relationship Id="rId398" Type="http://schemas.openxmlformats.org/officeDocument/2006/relationships/hyperlink" Target="https://twitter.com/#!/nxixtx/status/1145647523186348032" TargetMode="External" /><Relationship Id="rId399" Type="http://schemas.openxmlformats.org/officeDocument/2006/relationships/hyperlink" Target="https://twitter.com/#!/nxixtx/status/1145691989435748353" TargetMode="External" /><Relationship Id="rId400" Type="http://schemas.openxmlformats.org/officeDocument/2006/relationships/hyperlink" Target="https://twitter.com/#!/nxixtx/status/1145789685983141888" TargetMode="External" /><Relationship Id="rId401" Type="http://schemas.openxmlformats.org/officeDocument/2006/relationships/hyperlink" Target="https://twitter.com/#!/nxixtx/status/1146236137301659648" TargetMode="External" /><Relationship Id="rId402" Type="http://schemas.openxmlformats.org/officeDocument/2006/relationships/hyperlink" Target="https://twitter.com/#!/nxixtx/status/1147707067353821184" TargetMode="External" /><Relationship Id="rId403" Type="http://schemas.openxmlformats.org/officeDocument/2006/relationships/hyperlink" Target="https://twitter.com/#!/nxixtx/status/1151730911764832256" TargetMode="External" /><Relationship Id="rId404" Type="http://schemas.openxmlformats.org/officeDocument/2006/relationships/hyperlink" Target="https://twitter.com/#!/whisky_time/status/1147727371149033472" TargetMode="External" /><Relationship Id="rId405" Type="http://schemas.openxmlformats.org/officeDocument/2006/relationships/hyperlink" Target="https://twitter.com/#!/kiyo_kxcxhxc/status/1151731686289182720" TargetMode="External" /><Relationship Id="rId406" Type="http://schemas.openxmlformats.org/officeDocument/2006/relationships/hyperlink" Target="https://twitter.com/#!/kiyo_kxcxhxc/status/1152015740989403136" TargetMode="External" /><Relationship Id="rId407" Type="http://schemas.openxmlformats.org/officeDocument/2006/relationships/hyperlink" Target="https://twitter.com/#!/oppaida85712554/status/1152020815484837888" TargetMode="External" /><Relationship Id="rId408" Type="http://schemas.openxmlformats.org/officeDocument/2006/relationships/hyperlink" Target="https://twitter.com/#!/badger4657/status/1152035988383780865" TargetMode="External" /><Relationship Id="rId409" Type="http://schemas.openxmlformats.org/officeDocument/2006/relationships/hyperlink" Target="https://twitter.com/#!/moraless_gxdxtx/status/1145841712100544512" TargetMode="External" /><Relationship Id="rId410" Type="http://schemas.openxmlformats.org/officeDocument/2006/relationships/hyperlink" Target="https://twitter.com/#!/brionicsjp/status/1145645030226268162" TargetMode="External" /><Relationship Id="rId411" Type="http://schemas.openxmlformats.org/officeDocument/2006/relationships/hyperlink" Target="https://twitter.com/#!/brionicsjp/status/1145892641495633920" TargetMode="External" /><Relationship Id="rId412" Type="http://schemas.openxmlformats.org/officeDocument/2006/relationships/hyperlink" Target="https://twitter.com/#!/brionicsjp/status/1151730993251811328" TargetMode="External" /><Relationship Id="rId413" Type="http://schemas.openxmlformats.org/officeDocument/2006/relationships/hyperlink" Target="https://twitter.com/#!/alaskabambaataa/status/1145661272882438144" TargetMode="External" /><Relationship Id="rId414" Type="http://schemas.openxmlformats.org/officeDocument/2006/relationships/hyperlink" Target="https://twitter.com/#!/whisky_time/status/1152013452296146944" TargetMode="External" /><Relationship Id="rId415" Type="http://schemas.openxmlformats.org/officeDocument/2006/relationships/hyperlink" Target="https://twitter.com/#!/alaskabambaataa/status/1152041993175851008" TargetMode="External" /><Relationship Id="rId416" Type="http://schemas.openxmlformats.org/officeDocument/2006/relationships/hyperlink" Target="https://twitter.com/#!/alaskabambaataa/status/1151748339995512832" TargetMode="External" /><Relationship Id="rId417" Type="http://schemas.openxmlformats.org/officeDocument/2006/relationships/hyperlink" Target="https://twitter.com/#!/lowcarb/status/1151796574986612736" TargetMode="External" /><Relationship Id="rId418" Type="http://schemas.openxmlformats.org/officeDocument/2006/relationships/hyperlink" Target="https://twitter.com/#!/lowcarb/status/1152010461090471937" TargetMode="External" /><Relationship Id="rId419" Type="http://schemas.openxmlformats.org/officeDocument/2006/relationships/hyperlink" Target="https://twitter.com/#!/lowcarb/status/1152068361322237952" TargetMode="External" /><Relationship Id="rId420" Type="http://schemas.openxmlformats.org/officeDocument/2006/relationships/hyperlink" Target="https://twitter.com/#!/shmoopylicious/status/1148250634015014912" TargetMode="External" /><Relationship Id="rId421" Type="http://schemas.openxmlformats.org/officeDocument/2006/relationships/hyperlink" Target="https://twitter.com/#!/shmoopylicious/status/1152086485786435584" TargetMode="External" /><Relationship Id="rId422" Type="http://schemas.openxmlformats.org/officeDocument/2006/relationships/hyperlink" Target="https://twitter.com/#!/waltcat1/status/1152109483021217792" TargetMode="External" /><Relationship Id="rId423" Type="http://schemas.openxmlformats.org/officeDocument/2006/relationships/hyperlink" Target="https://twitter.com/#!/sandra42029412/status/1152117612635140096" TargetMode="External" /><Relationship Id="rId424" Type="http://schemas.openxmlformats.org/officeDocument/2006/relationships/hyperlink" Target="https://twitter.com/#!/moraless_gxdxtx/status/1151727958312144897" TargetMode="External" /><Relationship Id="rId425" Type="http://schemas.openxmlformats.org/officeDocument/2006/relationships/hyperlink" Target="https://twitter.com/#!/myumyu_qtmilk/status/1152159537643700224" TargetMode="External" /><Relationship Id="rId426" Type="http://schemas.openxmlformats.org/officeDocument/2006/relationships/hyperlink" Target="https://twitter.com/#!/dumptruckduke/status/1151810484087218176" TargetMode="External" /><Relationship Id="rId427" Type="http://schemas.openxmlformats.org/officeDocument/2006/relationships/hyperlink" Target="https://twitter.com/#!/ashtoniii1/status/1152268704320774146" TargetMode="External" /><Relationship Id="rId428" Type="http://schemas.openxmlformats.org/officeDocument/2006/relationships/hyperlink" Target="https://twitter.com/#!/vaetilda/status/1152578069347090438" TargetMode="External" /><Relationship Id="rId429" Type="http://schemas.openxmlformats.org/officeDocument/2006/relationships/hyperlink" Target="https://twitter.com/#!/bevng1971/status/1153208446361059329" TargetMode="External" /><Relationship Id="rId430" Type="http://schemas.openxmlformats.org/officeDocument/2006/relationships/hyperlink" Target="https://twitter.com/#!/ilclandestinotw/status/1153319846513401856" TargetMode="External" /><Relationship Id="rId431" Type="http://schemas.openxmlformats.org/officeDocument/2006/relationships/hyperlink" Target="https://twitter.com/#!/pd2ot/status/1153377500426395649" TargetMode="External" /><Relationship Id="rId432" Type="http://schemas.openxmlformats.org/officeDocument/2006/relationships/hyperlink" Target="https://twitter.com/#!/agnibankai/status/1154047842433953793" TargetMode="External" /><Relationship Id="rId433" Type="http://schemas.openxmlformats.org/officeDocument/2006/relationships/hyperlink" Target="https://twitter.com/#!/darthdevi/status/1154064617032732674" TargetMode="External" /><Relationship Id="rId434" Type="http://schemas.openxmlformats.org/officeDocument/2006/relationships/hyperlink" Target="https://twitter.com/#!/cutedogsww/status/1154122415586369537" TargetMode="External" /><Relationship Id="rId435" Type="http://schemas.openxmlformats.org/officeDocument/2006/relationships/hyperlink" Target="https://twitter.com/#!/shayoneespeaks/status/1154045787199832064" TargetMode="External" /><Relationship Id="rId436" Type="http://schemas.openxmlformats.org/officeDocument/2006/relationships/hyperlink" Target="https://twitter.com/#!/_bipolarstar/status/1154170077710651392" TargetMode="External" /><Relationship Id="rId437" Type="http://schemas.openxmlformats.org/officeDocument/2006/relationships/hyperlink" Target="https://twitter.com/#!/caringhumans/status/1154722704089632768" TargetMode="External" /><Relationship Id="rId438" Type="http://schemas.openxmlformats.org/officeDocument/2006/relationships/hyperlink" Target="https://twitter.com/#!/muhteremustad/status/1154743388853493760" TargetMode="External" /><Relationship Id="rId439" Type="http://schemas.openxmlformats.org/officeDocument/2006/relationships/hyperlink" Target="https://twitter.com/#!/bgbarkery/status/1154852406116548608" TargetMode="External" /><Relationship Id="rId440" Type="http://schemas.openxmlformats.org/officeDocument/2006/relationships/hyperlink" Target="https://twitter.com/#!/vitahli/status/1154997463222145024" TargetMode="External" /><Relationship Id="rId441" Type="http://schemas.openxmlformats.org/officeDocument/2006/relationships/hyperlink" Target="https://twitter.com/#!/noeneedsvelez/status/1155017381284057088" TargetMode="External" /><Relationship Id="rId442" Type="http://schemas.openxmlformats.org/officeDocument/2006/relationships/hyperlink" Target="https://twitter.com/#!/manar20makadi/status/1155448116524531712" TargetMode="External" /><Relationship Id="rId443" Type="http://schemas.openxmlformats.org/officeDocument/2006/relationships/hyperlink" Target="https://twitter.com/#!/meddy52/status/1156623339445768198" TargetMode="External" /><Relationship Id="rId444" Type="http://schemas.openxmlformats.org/officeDocument/2006/relationships/hyperlink" Target="https://twitter.com/#!/tobiassir/status/1156536534205681664" TargetMode="External" /><Relationship Id="rId445" Type="http://schemas.openxmlformats.org/officeDocument/2006/relationships/hyperlink" Target="https://twitter.com/#!/arc_shepherd/status/1156680607969271808" TargetMode="External" /><Relationship Id="rId446" Type="http://schemas.openxmlformats.org/officeDocument/2006/relationships/hyperlink" Target="https://twitter.com/#!/sketchbeetleart/status/1156712030671233024" TargetMode="External" /><Relationship Id="rId447" Type="http://schemas.openxmlformats.org/officeDocument/2006/relationships/hyperlink" Target="https://twitter.com/#!/sketchbeetleart/status/1156714625137664000" TargetMode="External" /><Relationship Id="rId448" Type="http://schemas.openxmlformats.org/officeDocument/2006/relationships/hyperlink" Target="https://twitter.com/#!/liz_stivers/status/1157546913140498432" TargetMode="External" /><Relationship Id="rId449" Type="http://schemas.openxmlformats.org/officeDocument/2006/relationships/hyperlink" Target="https://twitter.com/#!/dogtordraks/status/1157591815773675520" TargetMode="External" /><Relationship Id="rId450" Type="http://schemas.openxmlformats.org/officeDocument/2006/relationships/hyperlink" Target="https://twitter.com/#!/anitazereshki/status/1157545555465080832" TargetMode="External" /><Relationship Id="rId451" Type="http://schemas.openxmlformats.org/officeDocument/2006/relationships/hyperlink" Target="https://twitter.com/#!/lyra725/status/1157673500217368578" TargetMode="External" /><Relationship Id="rId452" Type="http://schemas.openxmlformats.org/officeDocument/2006/relationships/hyperlink" Target="https://twitter.com/#!/lakarius/status/1158822063601258498" TargetMode="External" /><Relationship Id="rId453" Type="http://schemas.openxmlformats.org/officeDocument/2006/relationships/hyperlink" Target="https://twitter.com/#!/karolmdpofc1/status/1159477739570847744" TargetMode="External" /><Relationship Id="rId454" Type="http://schemas.openxmlformats.org/officeDocument/2006/relationships/hyperlink" Target="https://twitter.com/#!/jett_the_aussie/status/1159557044292268034" TargetMode="External" /><Relationship Id="rId455" Type="http://schemas.openxmlformats.org/officeDocument/2006/relationships/hyperlink" Target="https://twitter.com/#!/mya_nicoleeee/status/1160049938140712960" TargetMode="External" /><Relationship Id="rId456" Type="http://schemas.openxmlformats.org/officeDocument/2006/relationships/hyperlink" Target="https://twitter.com/#!/imannieb/status/1160226092478693377" TargetMode="External" /><Relationship Id="rId457" Type="http://schemas.openxmlformats.org/officeDocument/2006/relationships/hyperlink" Target="https://twitter.com/#!/cponperformance/status/1160234679615647745" TargetMode="External" /><Relationship Id="rId458" Type="http://schemas.openxmlformats.org/officeDocument/2006/relationships/hyperlink" Target="https://twitter.com/#!/yamasaki_brown/status/1141260036141830145" TargetMode="External" /><Relationship Id="rId459" Type="http://schemas.openxmlformats.org/officeDocument/2006/relationships/hyperlink" Target="https://twitter.com/#!/masa99chaos/status/1141302590228971520" TargetMode="External" /><Relationship Id="rId460" Type="http://schemas.openxmlformats.org/officeDocument/2006/relationships/hyperlink" Target="https://twitter.com/#!/norino0720/status/1141301204653228032" TargetMode="External" /><Relationship Id="rId461" Type="http://schemas.openxmlformats.org/officeDocument/2006/relationships/hyperlink" Target="https://twitter.com/#!/norino0720/status/1160340247323918336" TargetMode="External" /><Relationship Id="rId462" Type="http://schemas.openxmlformats.org/officeDocument/2006/relationships/hyperlink" Target="https://twitter.com/#!/theaterquep/status/1160355062297714688" TargetMode="External" /><Relationship Id="rId463" Type="http://schemas.openxmlformats.org/officeDocument/2006/relationships/hyperlink" Target="https://twitter.com/#!/masa99chaos/status/1160337825289478144" TargetMode="External" /><Relationship Id="rId464" Type="http://schemas.openxmlformats.org/officeDocument/2006/relationships/hyperlink" Target="https://twitter.com/#!/crackthemarian/status/1160367599332413441" TargetMode="External" /><Relationship Id="rId465" Type="http://schemas.openxmlformats.org/officeDocument/2006/relationships/hyperlink" Target="https://twitter.com/#!/thknwco/status/1160969948807569408" TargetMode="External" /><Relationship Id="rId466" Type="http://schemas.openxmlformats.org/officeDocument/2006/relationships/hyperlink" Target="https://api.twitter.com/1.1/geo/id/01864a8a64df9dc4.json" TargetMode="External" /><Relationship Id="rId467" Type="http://schemas.openxmlformats.org/officeDocument/2006/relationships/hyperlink" Target="https://api.twitter.com/1.1/geo/id/7291a25672e0d4b1.json" TargetMode="External" /><Relationship Id="rId468" Type="http://schemas.openxmlformats.org/officeDocument/2006/relationships/hyperlink" Target="https://api.twitter.com/1.1/geo/id/18810aa5b43e76c7.json" TargetMode="External" /><Relationship Id="rId469" Type="http://schemas.openxmlformats.org/officeDocument/2006/relationships/hyperlink" Target="https://api.twitter.com/1.1/geo/id/3bc1b6cfd27ef7f6.json" TargetMode="External" /><Relationship Id="rId470" Type="http://schemas.openxmlformats.org/officeDocument/2006/relationships/hyperlink" Target="https://api.twitter.com/1.1/geo/id/68e019afec7d0ba5.json" TargetMode="External" /><Relationship Id="rId471" Type="http://schemas.openxmlformats.org/officeDocument/2006/relationships/hyperlink" Target="https://api.twitter.com/1.1/geo/id/2ef8ff6c7405a35f.json" TargetMode="External" /><Relationship Id="rId472" Type="http://schemas.openxmlformats.org/officeDocument/2006/relationships/hyperlink" Target="https://api.twitter.com/1.1/geo/id/77890cc3b730bd37.json" TargetMode="External" /><Relationship Id="rId473" Type="http://schemas.openxmlformats.org/officeDocument/2006/relationships/hyperlink" Target="https://api.twitter.com/1.1/geo/id/77890cc3b730bd37.json" TargetMode="External" /><Relationship Id="rId474" Type="http://schemas.openxmlformats.org/officeDocument/2006/relationships/comments" Target="../comments13.xml" /><Relationship Id="rId475" Type="http://schemas.openxmlformats.org/officeDocument/2006/relationships/vmlDrawing" Target="../drawings/vmlDrawing6.vml" /><Relationship Id="rId476" Type="http://schemas.openxmlformats.org/officeDocument/2006/relationships/table" Target="../tables/table23.xml" /><Relationship Id="rId47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eD2f3jZVu" TargetMode="External" /><Relationship Id="rId2" Type="http://schemas.openxmlformats.org/officeDocument/2006/relationships/hyperlink" Target="http://t.co/3PZpl6MsEk" TargetMode="External" /><Relationship Id="rId3" Type="http://schemas.openxmlformats.org/officeDocument/2006/relationships/hyperlink" Target="https://t.co/2WC5I5fopN" TargetMode="External" /><Relationship Id="rId4" Type="http://schemas.openxmlformats.org/officeDocument/2006/relationships/hyperlink" Target="https://t.co/1My7DDFo0J" TargetMode="External" /><Relationship Id="rId5" Type="http://schemas.openxmlformats.org/officeDocument/2006/relationships/hyperlink" Target="https://t.co/nshPYoQNbS" TargetMode="External" /><Relationship Id="rId6" Type="http://schemas.openxmlformats.org/officeDocument/2006/relationships/hyperlink" Target="https://t.co/X4Jcq8uZ6b" TargetMode="External" /><Relationship Id="rId7" Type="http://schemas.openxmlformats.org/officeDocument/2006/relationships/hyperlink" Target="https://t.co/DKRlOozBxk" TargetMode="External" /><Relationship Id="rId8" Type="http://schemas.openxmlformats.org/officeDocument/2006/relationships/hyperlink" Target="https://t.co/qw8zjprEGw" TargetMode="External" /><Relationship Id="rId9" Type="http://schemas.openxmlformats.org/officeDocument/2006/relationships/hyperlink" Target="https://t.co/X2QYmhQcmF" TargetMode="External" /><Relationship Id="rId10" Type="http://schemas.openxmlformats.org/officeDocument/2006/relationships/hyperlink" Target="https://t.co/WxeCV8RHPK" TargetMode="External" /><Relationship Id="rId11" Type="http://schemas.openxmlformats.org/officeDocument/2006/relationships/hyperlink" Target="https://t.co/HrfKQB3XmK" TargetMode="External" /><Relationship Id="rId12" Type="http://schemas.openxmlformats.org/officeDocument/2006/relationships/hyperlink" Target="http://www.tarahuddless.com/" TargetMode="External" /><Relationship Id="rId13" Type="http://schemas.openxmlformats.org/officeDocument/2006/relationships/hyperlink" Target="https://t.co/f5wSqIwksa" TargetMode="External" /><Relationship Id="rId14" Type="http://schemas.openxmlformats.org/officeDocument/2006/relationships/hyperlink" Target="https://t.co/tf4KP8oRaJ" TargetMode="External" /><Relationship Id="rId15" Type="http://schemas.openxmlformats.org/officeDocument/2006/relationships/hyperlink" Target="http://t.co/JybUl1q4Fj" TargetMode="External" /><Relationship Id="rId16" Type="http://schemas.openxmlformats.org/officeDocument/2006/relationships/hyperlink" Target="https://t.co/CzTodWFw86" TargetMode="External" /><Relationship Id="rId17" Type="http://schemas.openxmlformats.org/officeDocument/2006/relationships/hyperlink" Target="https://t.co/910UajTfPp" TargetMode="External" /><Relationship Id="rId18" Type="http://schemas.openxmlformats.org/officeDocument/2006/relationships/hyperlink" Target="https://t.co/BVz4WZ0l85" TargetMode="External" /><Relationship Id="rId19" Type="http://schemas.openxmlformats.org/officeDocument/2006/relationships/hyperlink" Target="http://www.noemdemaneurtdelesvostresmerdes.com/" TargetMode="External" /><Relationship Id="rId20" Type="http://schemas.openxmlformats.org/officeDocument/2006/relationships/hyperlink" Target="https://t.co/TCFf3Bi5rI" TargetMode="External" /><Relationship Id="rId21" Type="http://schemas.openxmlformats.org/officeDocument/2006/relationships/hyperlink" Target="https://t.co/ZRDN5X0lIk" TargetMode="External" /><Relationship Id="rId22" Type="http://schemas.openxmlformats.org/officeDocument/2006/relationships/hyperlink" Target="https://t.co/rW2DUTO7Ln" TargetMode="External" /><Relationship Id="rId23" Type="http://schemas.openxmlformats.org/officeDocument/2006/relationships/hyperlink" Target="https://t.co/ncBYPVt2Xo" TargetMode="External" /><Relationship Id="rId24" Type="http://schemas.openxmlformats.org/officeDocument/2006/relationships/hyperlink" Target="https://t.co/TzTtnq6o0n" TargetMode="External" /><Relationship Id="rId25" Type="http://schemas.openxmlformats.org/officeDocument/2006/relationships/hyperlink" Target="http://www.furaffinity.net/user/makati" TargetMode="External" /><Relationship Id="rId26" Type="http://schemas.openxmlformats.org/officeDocument/2006/relationships/hyperlink" Target="https://t.co/Dw0LFnTkdu" TargetMode="External" /><Relationship Id="rId27" Type="http://schemas.openxmlformats.org/officeDocument/2006/relationships/hyperlink" Target="https://t.co/anGsT5Difn" TargetMode="External" /><Relationship Id="rId28" Type="http://schemas.openxmlformats.org/officeDocument/2006/relationships/hyperlink" Target="https://t.co/MVRu9EHgrh" TargetMode="External" /><Relationship Id="rId29" Type="http://schemas.openxmlformats.org/officeDocument/2006/relationships/hyperlink" Target="https://t.co/k3lyoPOouS" TargetMode="External" /><Relationship Id="rId30" Type="http://schemas.openxmlformats.org/officeDocument/2006/relationships/hyperlink" Target="https://t.co/rldu6ryS84" TargetMode="External" /><Relationship Id="rId31" Type="http://schemas.openxmlformats.org/officeDocument/2006/relationships/hyperlink" Target="https://t.co/oKNQrMP30p" TargetMode="External" /><Relationship Id="rId32" Type="http://schemas.openxmlformats.org/officeDocument/2006/relationships/hyperlink" Target="https://www.mystetho.com/" TargetMode="External" /><Relationship Id="rId33" Type="http://schemas.openxmlformats.org/officeDocument/2006/relationships/hyperlink" Target="https://t.co/02tj2kKWuM" TargetMode="External" /><Relationship Id="rId34" Type="http://schemas.openxmlformats.org/officeDocument/2006/relationships/hyperlink" Target="https://t.co/kyxH6mno70" TargetMode="External" /><Relationship Id="rId35" Type="http://schemas.openxmlformats.org/officeDocument/2006/relationships/hyperlink" Target="http://twilog.org/namidbx" TargetMode="External" /><Relationship Id="rId36" Type="http://schemas.openxmlformats.org/officeDocument/2006/relationships/hyperlink" Target="https://t.co/SUbdMWyTj0" TargetMode="External" /><Relationship Id="rId37" Type="http://schemas.openxmlformats.org/officeDocument/2006/relationships/hyperlink" Target="https://t.co/qrMqYbEijx" TargetMode="External" /><Relationship Id="rId38" Type="http://schemas.openxmlformats.org/officeDocument/2006/relationships/hyperlink" Target="http://instagram.com/shortofsaying" TargetMode="External" /><Relationship Id="rId39" Type="http://schemas.openxmlformats.org/officeDocument/2006/relationships/hyperlink" Target="https://t.co/CBsfqFVyyv" TargetMode="External" /><Relationship Id="rId40" Type="http://schemas.openxmlformats.org/officeDocument/2006/relationships/hyperlink" Target="http://bewildered.co.uk/" TargetMode="External" /><Relationship Id="rId41" Type="http://schemas.openxmlformats.org/officeDocument/2006/relationships/hyperlink" Target="http://www.madeleine-roux.com/" TargetMode="External" /><Relationship Id="rId42" Type="http://schemas.openxmlformats.org/officeDocument/2006/relationships/hyperlink" Target="https://t.co/2l4MBlCkGs" TargetMode="External" /><Relationship Id="rId43" Type="http://schemas.openxmlformats.org/officeDocument/2006/relationships/hyperlink" Target="https://t.co/LiQKYGxKSK" TargetMode="External" /><Relationship Id="rId44" Type="http://schemas.openxmlformats.org/officeDocument/2006/relationships/hyperlink" Target="https://t.co/frwJQXUPCx" TargetMode="External" /><Relationship Id="rId45" Type="http://schemas.openxmlformats.org/officeDocument/2006/relationships/hyperlink" Target="https://t.co/bCCXs1YtB8" TargetMode="External" /><Relationship Id="rId46" Type="http://schemas.openxmlformats.org/officeDocument/2006/relationships/hyperlink" Target="https://t.co/Yjvz6jZRKQ" TargetMode="External" /><Relationship Id="rId47" Type="http://schemas.openxmlformats.org/officeDocument/2006/relationships/hyperlink" Target="https://t.co/fdD3ozjxxq" TargetMode="External" /><Relationship Id="rId48" Type="http://schemas.openxmlformats.org/officeDocument/2006/relationships/hyperlink" Target="http://www.lowcarbshow.com/" TargetMode="External" /><Relationship Id="rId49" Type="http://schemas.openxmlformats.org/officeDocument/2006/relationships/hyperlink" Target="https://www.theodysseyonline.com/defamation-of-character-when-gossip-becomes-illegal" TargetMode="External" /><Relationship Id="rId50" Type="http://schemas.openxmlformats.org/officeDocument/2006/relationships/hyperlink" Target="https://t.co/26T00Ny3mp" TargetMode="External" /><Relationship Id="rId51" Type="http://schemas.openxmlformats.org/officeDocument/2006/relationships/hyperlink" Target="https://t.co/pp4FGRbbMF" TargetMode="External" /><Relationship Id="rId52" Type="http://schemas.openxmlformats.org/officeDocument/2006/relationships/hyperlink" Target="https://t.co/3TubdJKRiY" TargetMode="External" /><Relationship Id="rId53" Type="http://schemas.openxmlformats.org/officeDocument/2006/relationships/hyperlink" Target="http://t.co/zi64gHvmMU" TargetMode="External" /><Relationship Id="rId54" Type="http://schemas.openxmlformats.org/officeDocument/2006/relationships/hyperlink" Target="https://t.co/mQ75rwRfrT" TargetMode="External" /><Relationship Id="rId55" Type="http://schemas.openxmlformats.org/officeDocument/2006/relationships/hyperlink" Target="https://t.co/6SLUR7nXo3" TargetMode="External" /><Relationship Id="rId56" Type="http://schemas.openxmlformats.org/officeDocument/2006/relationships/hyperlink" Target="https://t.co/hi8cEurxwP" TargetMode="External" /><Relationship Id="rId57" Type="http://schemas.openxmlformats.org/officeDocument/2006/relationships/hyperlink" Target="http://t.co/KEIOzifPjC" TargetMode="External" /><Relationship Id="rId58" Type="http://schemas.openxmlformats.org/officeDocument/2006/relationships/hyperlink" Target="http://www.himalayandogchew.com/" TargetMode="External" /><Relationship Id="rId59" Type="http://schemas.openxmlformats.org/officeDocument/2006/relationships/hyperlink" Target="https://t.co/N0hrXEVAqB" TargetMode="External" /><Relationship Id="rId60" Type="http://schemas.openxmlformats.org/officeDocument/2006/relationships/hyperlink" Target="https://t.co/732PoZ4sTi" TargetMode="External" /><Relationship Id="rId61" Type="http://schemas.openxmlformats.org/officeDocument/2006/relationships/hyperlink" Target="https://t.co/R6pVxjPZEu" TargetMode="External" /><Relationship Id="rId62" Type="http://schemas.openxmlformats.org/officeDocument/2006/relationships/hyperlink" Target="https://www.patreon.com/MichaelaOkland" TargetMode="External" /><Relationship Id="rId63" Type="http://schemas.openxmlformats.org/officeDocument/2006/relationships/hyperlink" Target="https://t.co/dZUYyCLUS0" TargetMode="External" /><Relationship Id="rId64" Type="http://schemas.openxmlformats.org/officeDocument/2006/relationships/hyperlink" Target="https://t.co/ucZGJNYqus" TargetMode="External" /><Relationship Id="rId65" Type="http://schemas.openxmlformats.org/officeDocument/2006/relationships/hyperlink" Target="https://t.co/kbCIMlz8lP" TargetMode="External" /><Relationship Id="rId66" Type="http://schemas.openxmlformats.org/officeDocument/2006/relationships/hyperlink" Target="https://t.co/NezVxVs1eT" TargetMode="External" /><Relationship Id="rId67" Type="http://schemas.openxmlformats.org/officeDocument/2006/relationships/hyperlink" Target="https://t.co/V0rR4Tnm7z" TargetMode="External" /><Relationship Id="rId68" Type="http://schemas.openxmlformats.org/officeDocument/2006/relationships/hyperlink" Target="https://t.co/D3NGHH6jEG" TargetMode="External" /><Relationship Id="rId69" Type="http://schemas.openxmlformats.org/officeDocument/2006/relationships/hyperlink" Target="https://t.co/GwZtWimRHf" TargetMode="External" /><Relationship Id="rId70" Type="http://schemas.openxmlformats.org/officeDocument/2006/relationships/hyperlink" Target="https://pbs.twimg.com/profile_banners/2220456344/1474519027" TargetMode="External" /><Relationship Id="rId71" Type="http://schemas.openxmlformats.org/officeDocument/2006/relationships/hyperlink" Target="https://pbs.twimg.com/profile_banners/1038116889774510081/1536341918" TargetMode="External" /><Relationship Id="rId72" Type="http://schemas.openxmlformats.org/officeDocument/2006/relationships/hyperlink" Target="https://pbs.twimg.com/profile_banners/290818327/1559608517" TargetMode="External" /><Relationship Id="rId73" Type="http://schemas.openxmlformats.org/officeDocument/2006/relationships/hyperlink" Target="https://pbs.twimg.com/profile_banners/904008039707107328/1518471987" TargetMode="External" /><Relationship Id="rId74" Type="http://schemas.openxmlformats.org/officeDocument/2006/relationships/hyperlink" Target="https://pbs.twimg.com/profile_banners/264843519/1543390392" TargetMode="External" /><Relationship Id="rId75" Type="http://schemas.openxmlformats.org/officeDocument/2006/relationships/hyperlink" Target="https://pbs.twimg.com/profile_banners/2526277608/1413952822" TargetMode="External" /><Relationship Id="rId76" Type="http://schemas.openxmlformats.org/officeDocument/2006/relationships/hyperlink" Target="https://pbs.twimg.com/profile_banners/326726564/1430959823" TargetMode="External" /><Relationship Id="rId77" Type="http://schemas.openxmlformats.org/officeDocument/2006/relationships/hyperlink" Target="https://pbs.twimg.com/profile_banners/124110136/1560082095" TargetMode="External" /><Relationship Id="rId78" Type="http://schemas.openxmlformats.org/officeDocument/2006/relationships/hyperlink" Target="https://pbs.twimg.com/profile_banners/103517593/1437354405" TargetMode="External" /><Relationship Id="rId79" Type="http://schemas.openxmlformats.org/officeDocument/2006/relationships/hyperlink" Target="https://pbs.twimg.com/profile_banners/1116361629426278400/1555698872" TargetMode="External" /><Relationship Id="rId80" Type="http://schemas.openxmlformats.org/officeDocument/2006/relationships/hyperlink" Target="https://pbs.twimg.com/profile_banners/804902379959132160/1480747750" TargetMode="External" /><Relationship Id="rId81" Type="http://schemas.openxmlformats.org/officeDocument/2006/relationships/hyperlink" Target="https://pbs.twimg.com/profile_banners/89784101/1472147026" TargetMode="External" /><Relationship Id="rId82" Type="http://schemas.openxmlformats.org/officeDocument/2006/relationships/hyperlink" Target="https://pbs.twimg.com/profile_banners/1048587306/1564188685" TargetMode="External" /><Relationship Id="rId83" Type="http://schemas.openxmlformats.org/officeDocument/2006/relationships/hyperlink" Target="https://pbs.twimg.com/profile_banners/862430017430618112/1514778585" TargetMode="External" /><Relationship Id="rId84" Type="http://schemas.openxmlformats.org/officeDocument/2006/relationships/hyperlink" Target="https://pbs.twimg.com/profile_banners/896386334394380289/1563995406" TargetMode="External" /><Relationship Id="rId85" Type="http://schemas.openxmlformats.org/officeDocument/2006/relationships/hyperlink" Target="https://pbs.twimg.com/profile_banners/3115906888/1429160398" TargetMode="External" /><Relationship Id="rId86" Type="http://schemas.openxmlformats.org/officeDocument/2006/relationships/hyperlink" Target="https://pbs.twimg.com/profile_banners/922602436920991744/1534483185" TargetMode="External" /><Relationship Id="rId87" Type="http://schemas.openxmlformats.org/officeDocument/2006/relationships/hyperlink" Target="https://pbs.twimg.com/profile_banners/169073212/1517794437" TargetMode="External" /><Relationship Id="rId88" Type="http://schemas.openxmlformats.org/officeDocument/2006/relationships/hyperlink" Target="https://pbs.twimg.com/profile_banners/849396061563215872/1560395280" TargetMode="External" /><Relationship Id="rId89" Type="http://schemas.openxmlformats.org/officeDocument/2006/relationships/hyperlink" Target="https://pbs.twimg.com/profile_banners/3339493901/1534009749" TargetMode="External" /><Relationship Id="rId90" Type="http://schemas.openxmlformats.org/officeDocument/2006/relationships/hyperlink" Target="https://pbs.twimg.com/profile_banners/560528015/1554505696" TargetMode="External" /><Relationship Id="rId91" Type="http://schemas.openxmlformats.org/officeDocument/2006/relationships/hyperlink" Target="https://pbs.twimg.com/profile_banners/352881953/1550130338" TargetMode="External" /><Relationship Id="rId92" Type="http://schemas.openxmlformats.org/officeDocument/2006/relationships/hyperlink" Target="https://pbs.twimg.com/profile_banners/763066989396975617/1471353334" TargetMode="External" /><Relationship Id="rId93" Type="http://schemas.openxmlformats.org/officeDocument/2006/relationships/hyperlink" Target="https://pbs.twimg.com/profile_banners/2427120146/1539314080" TargetMode="External" /><Relationship Id="rId94" Type="http://schemas.openxmlformats.org/officeDocument/2006/relationships/hyperlink" Target="https://pbs.twimg.com/profile_banners/2149021548/1498622244" TargetMode="External" /><Relationship Id="rId95" Type="http://schemas.openxmlformats.org/officeDocument/2006/relationships/hyperlink" Target="https://pbs.twimg.com/profile_banners/145087571/1541547461" TargetMode="External" /><Relationship Id="rId96" Type="http://schemas.openxmlformats.org/officeDocument/2006/relationships/hyperlink" Target="https://pbs.twimg.com/profile_banners/118609424/1548173634" TargetMode="External" /><Relationship Id="rId97" Type="http://schemas.openxmlformats.org/officeDocument/2006/relationships/hyperlink" Target="https://pbs.twimg.com/profile_banners/2284478874/1543409694" TargetMode="External" /><Relationship Id="rId98" Type="http://schemas.openxmlformats.org/officeDocument/2006/relationships/hyperlink" Target="https://pbs.twimg.com/profile_banners/369475032/1541804990" TargetMode="External" /><Relationship Id="rId99" Type="http://schemas.openxmlformats.org/officeDocument/2006/relationships/hyperlink" Target="https://pbs.twimg.com/profile_banners/778500877174837248/1561974878" TargetMode="External" /><Relationship Id="rId100" Type="http://schemas.openxmlformats.org/officeDocument/2006/relationships/hyperlink" Target="https://pbs.twimg.com/profile_banners/1073155882202980353/1565222003" TargetMode="External" /><Relationship Id="rId101" Type="http://schemas.openxmlformats.org/officeDocument/2006/relationships/hyperlink" Target="https://pbs.twimg.com/profile_banners/2984466359/1540935189" TargetMode="External" /><Relationship Id="rId102" Type="http://schemas.openxmlformats.org/officeDocument/2006/relationships/hyperlink" Target="https://pbs.twimg.com/profile_banners/229032842/1548684188" TargetMode="External" /><Relationship Id="rId103" Type="http://schemas.openxmlformats.org/officeDocument/2006/relationships/hyperlink" Target="https://pbs.twimg.com/profile_banners/746717890192220160/1542463766" TargetMode="External" /><Relationship Id="rId104" Type="http://schemas.openxmlformats.org/officeDocument/2006/relationships/hyperlink" Target="https://pbs.twimg.com/profile_banners/571051863/1565107438" TargetMode="External" /><Relationship Id="rId105" Type="http://schemas.openxmlformats.org/officeDocument/2006/relationships/hyperlink" Target="https://pbs.twimg.com/profile_banners/409559274/1479929136" TargetMode="External" /><Relationship Id="rId106" Type="http://schemas.openxmlformats.org/officeDocument/2006/relationships/hyperlink" Target="https://pbs.twimg.com/profile_banners/176203334/1437593949" TargetMode="External" /><Relationship Id="rId107" Type="http://schemas.openxmlformats.org/officeDocument/2006/relationships/hyperlink" Target="https://pbs.twimg.com/profile_banners/707853339535548416/1522329465" TargetMode="External" /><Relationship Id="rId108" Type="http://schemas.openxmlformats.org/officeDocument/2006/relationships/hyperlink" Target="https://pbs.twimg.com/profile_banners/100046451/1392458216" TargetMode="External" /><Relationship Id="rId109" Type="http://schemas.openxmlformats.org/officeDocument/2006/relationships/hyperlink" Target="https://pbs.twimg.com/profile_banners/291475724/1563119645" TargetMode="External" /><Relationship Id="rId110" Type="http://schemas.openxmlformats.org/officeDocument/2006/relationships/hyperlink" Target="https://pbs.twimg.com/profile_banners/1728337196/1525091826" TargetMode="External" /><Relationship Id="rId111" Type="http://schemas.openxmlformats.org/officeDocument/2006/relationships/hyperlink" Target="https://pbs.twimg.com/profile_banners/3356768423/1490977748" TargetMode="External" /><Relationship Id="rId112" Type="http://schemas.openxmlformats.org/officeDocument/2006/relationships/hyperlink" Target="https://pbs.twimg.com/profile_banners/127928824/1427215987" TargetMode="External" /><Relationship Id="rId113" Type="http://schemas.openxmlformats.org/officeDocument/2006/relationships/hyperlink" Target="https://pbs.twimg.com/profile_banners/711345448120950784/1530865384" TargetMode="External" /><Relationship Id="rId114" Type="http://schemas.openxmlformats.org/officeDocument/2006/relationships/hyperlink" Target="https://pbs.twimg.com/profile_banners/883376667749531648/1562854854" TargetMode="External" /><Relationship Id="rId115" Type="http://schemas.openxmlformats.org/officeDocument/2006/relationships/hyperlink" Target="https://pbs.twimg.com/profile_banners/761201305054351360/1561164018" TargetMode="External" /><Relationship Id="rId116" Type="http://schemas.openxmlformats.org/officeDocument/2006/relationships/hyperlink" Target="https://pbs.twimg.com/profile_banners/719673885034041347/1561227924" TargetMode="External" /><Relationship Id="rId117" Type="http://schemas.openxmlformats.org/officeDocument/2006/relationships/hyperlink" Target="https://pbs.twimg.com/profile_banners/921359645876391936/1508505300" TargetMode="External" /><Relationship Id="rId118" Type="http://schemas.openxmlformats.org/officeDocument/2006/relationships/hyperlink" Target="https://pbs.twimg.com/profile_banners/400077878/1501757062" TargetMode="External" /><Relationship Id="rId119" Type="http://schemas.openxmlformats.org/officeDocument/2006/relationships/hyperlink" Target="https://pbs.twimg.com/profile_banners/816271549/1530380691" TargetMode="External" /><Relationship Id="rId120" Type="http://schemas.openxmlformats.org/officeDocument/2006/relationships/hyperlink" Target="https://pbs.twimg.com/profile_banners/613084675/1504228972" TargetMode="External" /><Relationship Id="rId121" Type="http://schemas.openxmlformats.org/officeDocument/2006/relationships/hyperlink" Target="https://pbs.twimg.com/profile_banners/2829333475/1554393969" TargetMode="External" /><Relationship Id="rId122" Type="http://schemas.openxmlformats.org/officeDocument/2006/relationships/hyperlink" Target="https://pbs.twimg.com/profile_banners/1098426320352989184/1550720707" TargetMode="External" /><Relationship Id="rId123" Type="http://schemas.openxmlformats.org/officeDocument/2006/relationships/hyperlink" Target="https://pbs.twimg.com/profile_banners/223047447/1563303153" TargetMode="External" /><Relationship Id="rId124" Type="http://schemas.openxmlformats.org/officeDocument/2006/relationships/hyperlink" Target="https://pbs.twimg.com/profile_banners/716822932840906752/1525539526" TargetMode="External" /><Relationship Id="rId125" Type="http://schemas.openxmlformats.org/officeDocument/2006/relationships/hyperlink" Target="https://pbs.twimg.com/profile_banners/209177149/1559829759" TargetMode="External" /><Relationship Id="rId126" Type="http://schemas.openxmlformats.org/officeDocument/2006/relationships/hyperlink" Target="https://pbs.twimg.com/profile_banners/1959013344/1418304612" TargetMode="External" /><Relationship Id="rId127" Type="http://schemas.openxmlformats.org/officeDocument/2006/relationships/hyperlink" Target="https://pbs.twimg.com/profile_banners/2274314616/1545588592" TargetMode="External" /><Relationship Id="rId128" Type="http://schemas.openxmlformats.org/officeDocument/2006/relationships/hyperlink" Target="https://pbs.twimg.com/profile_banners/536071689/1512362255" TargetMode="External" /><Relationship Id="rId129" Type="http://schemas.openxmlformats.org/officeDocument/2006/relationships/hyperlink" Target="https://pbs.twimg.com/profile_banners/86826642/1359818601" TargetMode="External" /><Relationship Id="rId130" Type="http://schemas.openxmlformats.org/officeDocument/2006/relationships/hyperlink" Target="https://pbs.twimg.com/profile_banners/101669656/1550946825" TargetMode="External" /><Relationship Id="rId131" Type="http://schemas.openxmlformats.org/officeDocument/2006/relationships/hyperlink" Target="https://pbs.twimg.com/profile_banners/317160778/1449748465" TargetMode="External" /><Relationship Id="rId132" Type="http://schemas.openxmlformats.org/officeDocument/2006/relationships/hyperlink" Target="https://pbs.twimg.com/profile_banners/173712678/1396959042" TargetMode="External" /><Relationship Id="rId133" Type="http://schemas.openxmlformats.org/officeDocument/2006/relationships/hyperlink" Target="https://pbs.twimg.com/profile_banners/2836983421/1544843778" TargetMode="External" /><Relationship Id="rId134" Type="http://schemas.openxmlformats.org/officeDocument/2006/relationships/hyperlink" Target="https://pbs.twimg.com/profile_banners/2223379400/1536321694" TargetMode="External" /><Relationship Id="rId135" Type="http://schemas.openxmlformats.org/officeDocument/2006/relationships/hyperlink" Target="https://pbs.twimg.com/profile_banners/1557421352/1372600726" TargetMode="External" /><Relationship Id="rId136" Type="http://schemas.openxmlformats.org/officeDocument/2006/relationships/hyperlink" Target="https://pbs.twimg.com/profile_banners/107381740/1548811299" TargetMode="External" /><Relationship Id="rId137" Type="http://schemas.openxmlformats.org/officeDocument/2006/relationships/hyperlink" Target="https://pbs.twimg.com/profile_banners/173894222/1360217977" TargetMode="External" /><Relationship Id="rId138" Type="http://schemas.openxmlformats.org/officeDocument/2006/relationships/hyperlink" Target="https://pbs.twimg.com/profile_banners/1028894475131617280/1534144236" TargetMode="External" /><Relationship Id="rId139" Type="http://schemas.openxmlformats.org/officeDocument/2006/relationships/hyperlink" Target="https://pbs.twimg.com/profile_banners/2512446602/1560971915" TargetMode="External" /><Relationship Id="rId140" Type="http://schemas.openxmlformats.org/officeDocument/2006/relationships/hyperlink" Target="https://pbs.twimg.com/profile_banners/341606622/1389235182" TargetMode="External" /><Relationship Id="rId141" Type="http://schemas.openxmlformats.org/officeDocument/2006/relationships/hyperlink" Target="https://pbs.twimg.com/profile_banners/958315729442390016/1518688725" TargetMode="External" /><Relationship Id="rId142" Type="http://schemas.openxmlformats.org/officeDocument/2006/relationships/hyperlink" Target="https://pbs.twimg.com/profile_banners/1057237842974232577/1544801547" TargetMode="External" /><Relationship Id="rId143" Type="http://schemas.openxmlformats.org/officeDocument/2006/relationships/hyperlink" Target="https://pbs.twimg.com/profile_banners/381441713/1476961176" TargetMode="External" /><Relationship Id="rId144" Type="http://schemas.openxmlformats.org/officeDocument/2006/relationships/hyperlink" Target="https://pbs.twimg.com/profile_banners/285571065/1541164484" TargetMode="External" /><Relationship Id="rId145" Type="http://schemas.openxmlformats.org/officeDocument/2006/relationships/hyperlink" Target="https://pbs.twimg.com/profile_banners/1109603049033613312/1560690469" TargetMode="External" /><Relationship Id="rId146" Type="http://schemas.openxmlformats.org/officeDocument/2006/relationships/hyperlink" Target="https://pbs.twimg.com/profile_banners/236595319/1362409983" TargetMode="External" /><Relationship Id="rId147" Type="http://schemas.openxmlformats.org/officeDocument/2006/relationships/hyperlink" Target="https://pbs.twimg.com/profile_banners/2540623981/1441159840" TargetMode="External" /><Relationship Id="rId148" Type="http://schemas.openxmlformats.org/officeDocument/2006/relationships/hyperlink" Target="https://pbs.twimg.com/profile_banners/109040219/1416424520" TargetMode="External" /><Relationship Id="rId149" Type="http://schemas.openxmlformats.org/officeDocument/2006/relationships/hyperlink" Target="https://pbs.twimg.com/profile_banners/871960025551429632/1512397933" TargetMode="External" /><Relationship Id="rId150" Type="http://schemas.openxmlformats.org/officeDocument/2006/relationships/hyperlink" Target="https://pbs.twimg.com/profile_banners/715016459194212353/1459309059" TargetMode="External" /><Relationship Id="rId151" Type="http://schemas.openxmlformats.org/officeDocument/2006/relationships/hyperlink" Target="https://pbs.twimg.com/profile_banners/175654974/1379510004" TargetMode="External" /><Relationship Id="rId152" Type="http://schemas.openxmlformats.org/officeDocument/2006/relationships/hyperlink" Target="https://pbs.twimg.com/profile_banners/193972703/1546870075" TargetMode="External" /><Relationship Id="rId153" Type="http://schemas.openxmlformats.org/officeDocument/2006/relationships/hyperlink" Target="https://pbs.twimg.com/profile_banners/452946768/1565380458" TargetMode="External" /><Relationship Id="rId154" Type="http://schemas.openxmlformats.org/officeDocument/2006/relationships/hyperlink" Target="https://pbs.twimg.com/profile_banners/402338510/1483227432" TargetMode="External" /><Relationship Id="rId155" Type="http://schemas.openxmlformats.org/officeDocument/2006/relationships/hyperlink" Target="https://pbs.twimg.com/profile_banners/2750522385/1559035084" TargetMode="External" /><Relationship Id="rId156" Type="http://schemas.openxmlformats.org/officeDocument/2006/relationships/hyperlink" Target="https://pbs.twimg.com/profile_banners/1021204587154268161/1560574263" TargetMode="External" /><Relationship Id="rId157" Type="http://schemas.openxmlformats.org/officeDocument/2006/relationships/hyperlink" Target="https://pbs.twimg.com/profile_banners/169028838/1565788285" TargetMode="External" /><Relationship Id="rId158" Type="http://schemas.openxmlformats.org/officeDocument/2006/relationships/hyperlink" Target="https://pbs.twimg.com/profile_banners/1003710651150295042/1565033135" TargetMode="External" /><Relationship Id="rId159" Type="http://schemas.openxmlformats.org/officeDocument/2006/relationships/hyperlink" Target="https://pbs.twimg.com/profile_banners/80487705/1405184875" TargetMode="External" /><Relationship Id="rId160" Type="http://schemas.openxmlformats.org/officeDocument/2006/relationships/hyperlink" Target="https://pbs.twimg.com/profile_banners/1135289090449059841/1560805210" TargetMode="External" /><Relationship Id="rId161" Type="http://schemas.openxmlformats.org/officeDocument/2006/relationships/hyperlink" Target="https://pbs.twimg.com/profile_banners/834739961941291010/1488030734" TargetMode="External" /><Relationship Id="rId162" Type="http://schemas.openxmlformats.org/officeDocument/2006/relationships/hyperlink" Target="https://pbs.twimg.com/profile_banners/1095078377722183680/1549922282" TargetMode="External" /><Relationship Id="rId163" Type="http://schemas.openxmlformats.org/officeDocument/2006/relationships/hyperlink" Target="https://pbs.twimg.com/profile_banners/1485304172/1560891593" TargetMode="External" /><Relationship Id="rId164" Type="http://schemas.openxmlformats.org/officeDocument/2006/relationships/hyperlink" Target="https://pbs.twimg.com/profile_banners/20703105/1555036813" TargetMode="External" /><Relationship Id="rId165" Type="http://schemas.openxmlformats.org/officeDocument/2006/relationships/hyperlink" Target="https://pbs.twimg.com/profile_banners/1060574751322591232/1564408235" TargetMode="External" /><Relationship Id="rId166" Type="http://schemas.openxmlformats.org/officeDocument/2006/relationships/hyperlink" Target="https://pbs.twimg.com/profile_banners/1078099583438184450/1545963227" TargetMode="External" /><Relationship Id="rId167" Type="http://schemas.openxmlformats.org/officeDocument/2006/relationships/hyperlink" Target="https://pbs.twimg.com/profile_banners/4889303199/1547993658" TargetMode="External" /><Relationship Id="rId168" Type="http://schemas.openxmlformats.org/officeDocument/2006/relationships/hyperlink" Target="https://pbs.twimg.com/profile_banners/145895245/1563269968" TargetMode="External" /><Relationship Id="rId169" Type="http://schemas.openxmlformats.org/officeDocument/2006/relationships/hyperlink" Target="https://pbs.twimg.com/profile_banners/780089757997019136/1561299681" TargetMode="External" /><Relationship Id="rId170" Type="http://schemas.openxmlformats.org/officeDocument/2006/relationships/hyperlink" Target="https://pbs.twimg.com/profile_banners/1951693262/1563115782" TargetMode="External" /><Relationship Id="rId171" Type="http://schemas.openxmlformats.org/officeDocument/2006/relationships/hyperlink" Target="https://pbs.twimg.com/profile_banners/760591901099749382/1485988795" TargetMode="External" /><Relationship Id="rId172" Type="http://schemas.openxmlformats.org/officeDocument/2006/relationships/hyperlink" Target="https://pbs.twimg.com/profile_banners/626775800/1530638982" TargetMode="External" /><Relationship Id="rId173" Type="http://schemas.openxmlformats.org/officeDocument/2006/relationships/hyperlink" Target="https://pbs.twimg.com/profile_banners/1031305285464477699/1534717403" TargetMode="External" /><Relationship Id="rId174" Type="http://schemas.openxmlformats.org/officeDocument/2006/relationships/hyperlink" Target="https://pbs.twimg.com/profile_banners/1135259608635699200/1559502388" TargetMode="External" /><Relationship Id="rId175" Type="http://schemas.openxmlformats.org/officeDocument/2006/relationships/hyperlink" Target="https://pbs.twimg.com/profile_banners/155099201/1557939114" TargetMode="External" /><Relationship Id="rId176" Type="http://schemas.openxmlformats.org/officeDocument/2006/relationships/hyperlink" Target="https://pbs.twimg.com/profile_banners/1520108035/1517571794" TargetMode="External" /><Relationship Id="rId177" Type="http://schemas.openxmlformats.org/officeDocument/2006/relationships/hyperlink" Target="https://pbs.twimg.com/profile_banners/234952904/1512310094" TargetMode="External" /><Relationship Id="rId178" Type="http://schemas.openxmlformats.org/officeDocument/2006/relationships/hyperlink" Target="https://pbs.twimg.com/profile_banners/1315906501/1551273738" TargetMode="External" /><Relationship Id="rId179" Type="http://schemas.openxmlformats.org/officeDocument/2006/relationships/hyperlink" Target="https://pbs.twimg.com/profile_banners/1003212421056458752/1562721129" TargetMode="External" /><Relationship Id="rId180" Type="http://schemas.openxmlformats.org/officeDocument/2006/relationships/hyperlink" Target="https://pbs.twimg.com/profile_banners/978962612313497605/1524004809" TargetMode="External" /><Relationship Id="rId181" Type="http://schemas.openxmlformats.org/officeDocument/2006/relationships/hyperlink" Target="https://pbs.twimg.com/profile_banners/14298134/1483460196" TargetMode="External" /><Relationship Id="rId182" Type="http://schemas.openxmlformats.org/officeDocument/2006/relationships/hyperlink" Target="https://pbs.twimg.com/profile_banners/1144643732739772416/1564973237" TargetMode="External" /><Relationship Id="rId183" Type="http://schemas.openxmlformats.org/officeDocument/2006/relationships/hyperlink" Target="https://pbs.twimg.com/profile_banners/1087865899669962752/1548203863" TargetMode="External" /><Relationship Id="rId184" Type="http://schemas.openxmlformats.org/officeDocument/2006/relationships/hyperlink" Target="https://pbs.twimg.com/profile_banners/1641989215/1504457694" TargetMode="External" /><Relationship Id="rId185" Type="http://schemas.openxmlformats.org/officeDocument/2006/relationships/hyperlink" Target="https://pbs.twimg.com/profile_banners/862730784679112705/1549480717" TargetMode="External" /><Relationship Id="rId186" Type="http://schemas.openxmlformats.org/officeDocument/2006/relationships/hyperlink" Target="https://pbs.twimg.com/profile_banners/406290393/1438041491" TargetMode="External" /><Relationship Id="rId187" Type="http://schemas.openxmlformats.org/officeDocument/2006/relationships/hyperlink" Target="https://pbs.twimg.com/profile_banners/2961891449/1485597909" TargetMode="External" /><Relationship Id="rId188" Type="http://schemas.openxmlformats.org/officeDocument/2006/relationships/hyperlink" Target="https://pbs.twimg.com/profile_banners/582797195/1389115226" TargetMode="External" /><Relationship Id="rId189" Type="http://schemas.openxmlformats.org/officeDocument/2006/relationships/hyperlink" Target="https://pbs.twimg.com/profile_banners/1023997301940019200/1551738893" TargetMode="External" /><Relationship Id="rId190" Type="http://schemas.openxmlformats.org/officeDocument/2006/relationships/hyperlink" Target="https://pbs.twimg.com/profile_banners/1588238480/1468388810" TargetMode="External" /><Relationship Id="rId191" Type="http://schemas.openxmlformats.org/officeDocument/2006/relationships/hyperlink" Target="https://pbs.twimg.com/profile_banners/30216991/1563620987" TargetMode="External" /><Relationship Id="rId192" Type="http://schemas.openxmlformats.org/officeDocument/2006/relationships/hyperlink" Target="https://pbs.twimg.com/profile_banners/964134330/1550339779" TargetMode="External" /><Relationship Id="rId193" Type="http://schemas.openxmlformats.org/officeDocument/2006/relationships/hyperlink" Target="https://pbs.twimg.com/profile_banners/1145089161847869440/1564078199" TargetMode="External" /><Relationship Id="rId194" Type="http://schemas.openxmlformats.org/officeDocument/2006/relationships/hyperlink" Target="https://pbs.twimg.com/profile_banners/1147515870840684549/1563118067" TargetMode="External" /><Relationship Id="rId195" Type="http://schemas.openxmlformats.org/officeDocument/2006/relationships/hyperlink" Target="https://pbs.twimg.com/profile_banners/1126902897025982464/1557510055" TargetMode="External" /><Relationship Id="rId196" Type="http://schemas.openxmlformats.org/officeDocument/2006/relationships/hyperlink" Target="https://pbs.twimg.com/profile_banners/171440035/1506498283" TargetMode="External" /><Relationship Id="rId197" Type="http://schemas.openxmlformats.org/officeDocument/2006/relationships/hyperlink" Target="https://pbs.twimg.com/profile_banners/34975949/1477600339" TargetMode="External" /><Relationship Id="rId198" Type="http://schemas.openxmlformats.org/officeDocument/2006/relationships/hyperlink" Target="https://pbs.twimg.com/profile_banners/2375647650/1417548513" TargetMode="External" /><Relationship Id="rId199" Type="http://schemas.openxmlformats.org/officeDocument/2006/relationships/hyperlink" Target="https://pbs.twimg.com/profile_banners/841833690862780416/1489544543" TargetMode="External" /><Relationship Id="rId200" Type="http://schemas.openxmlformats.org/officeDocument/2006/relationships/hyperlink" Target="https://pbs.twimg.com/profile_banners/293281437/1565469324" TargetMode="External" /><Relationship Id="rId201" Type="http://schemas.openxmlformats.org/officeDocument/2006/relationships/hyperlink" Target="https://pbs.twimg.com/profile_banners/1050240339716521984/1560234241" TargetMode="External" /><Relationship Id="rId202" Type="http://schemas.openxmlformats.org/officeDocument/2006/relationships/hyperlink" Target="https://pbs.twimg.com/profile_banners/455175861/1555788178" TargetMode="External" /><Relationship Id="rId203" Type="http://schemas.openxmlformats.org/officeDocument/2006/relationships/hyperlink" Target="https://pbs.twimg.com/profile_banners/1149327382240796674/1564331797" TargetMode="External" /><Relationship Id="rId204" Type="http://schemas.openxmlformats.org/officeDocument/2006/relationships/hyperlink" Target="https://pbs.twimg.com/profile_banners/1071476623298494469/1544294956" TargetMode="External" /><Relationship Id="rId205" Type="http://schemas.openxmlformats.org/officeDocument/2006/relationships/hyperlink" Target="https://pbs.twimg.com/profile_banners/3175468844/1558994392" TargetMode="External" /><Relationship Id="rId206" Type="http://schemas.openxmlformats.org/officeDocument/2006/relationships/hyperlink" Target="https://pbs.twimg.com/profile_banners/1041279319/1565502348" TargetMode="External" /><Relationship Id="rId207" Type="http://schemas.openxmlformats.org/officeDocument/2006/relationships/hyperlink" Target="https://pbs.twimg.com/profile_banners/739710289453555713/1552971117" TargetMode="External" /><Relationship Id="rId208" Type="http://schemas.openxmlformats.org/officeDocument/2006/relationships/hyperlink" Target="https://pbs.twimg.com/profile_banners/214971739/1559881585" TargetMode="External" /><Relationship Id="rId209" Type="http://schemas.openxmlformats.org/officeDocument/2006/relationships/hyperlink" Target="https://pbs.twimg.com/profile_banners/1140645886181031936/1562655764" TargetMode="External" /><Relationship Id="rId210" Type="http://schemas.openxmlformats.org/officeDocument/2006/relationships/hyperlink" Target="https://pbs.twimg.com/profile_banners/1138613337489629184/1564857349" TargetMode="External" /><Relationship Id="rId211" Type="http://schemas.openxmlformats.org/officeDocument/2006/relationships/hyperlink" Target="https://pbs.twimg.com/profile_banners/270309249/1400862762" TargetMode="External" /><Relationship Id="rId212" Type="http://schemas.openxmlformats.org/officeDocument/2006/relationships/hyperlink" Target="https://pbs.twimg.com/profile_banners/1113138025746325505/1565007626" TargetMode="External" /><Relationship Id="rId213" Type="http://schemas.openxmlformats.org/officeDocument/2006/relationships/hyperlink" Target="https://pbs.twimg.com/profile_banners/1149114495731720195/1562805539" TargetMode="External" /><Relationship Id="rId214" Type="http://schemas.openxmlformats.org/officeDocument/2006/relationships/hyperlink" Target="https://pbs.twimg.com/profile_banners/2973855621/1564076054" TargetMode="External" /><Relationship Id="rId215" Type="http://schemas.openxmlformats.org/officeDocument/2006/relationships/hyperlink" Target="https://pbs.twimg.com/profile_banners/15115192/1506526869" TargetMode="External" /><Relationship Id="rId216" Type="http://schemas.openxmlformats.org/officeDocument/2006/relationships/hyperlink" Target="https://pbs.twimg.com/profile_banners/336485900/1363792388" TargetMode="External" /><Relationship Id="rId217" Type="http://schemas.openxmlformats.org/officeDocument/2006/relationships/hyperlink" Target="https://pbs.twimg.com/profile_banners/156710237/1549347812" TargetMode="External" /><Relationship Id="rId218" Type="http://schemas.openxmlformats.org/officeDocument/2006/relationships/hyperlink" Target="https://pbs.twimg.com/profile_banners/941746745712590848/1551767156" TargetMode="External" /><Relationship Id="rId219" Type="http://schemas.openxmlformats.org/officeDocument/2006/relationships/hyperlink" Target="https://pbs.twimg.com/profile_banners/3313362894/1440775238" TargetMode="External" /><Relationship Id="rId220" Type="http://schemas.openxmlformats.org/officeDocument/2006/relationships/hyperlink" Target="https://pbs.twimg.com/profile_banners/251961996/1528424329" TargetMode="External" /><Relationship Id="rId221" Type="http://schemas.openxmlformats.org/officeDocument/2006/relationships/hyperlink" Target="https://pbs.twimg.com/profile_banners/44545444/1477285141"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0/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5/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2/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8/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6/bg.gif"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0/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7/bg.gif" TargetMode="External" /><Relationship Id="rId265" Type="http://schemas.openxmlformats.org/officeDocument/2006/relationships/hyperlink" Target="http://abs.twimg.com/images/themes/theme15/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3/bg.gif" TargetMode="External" /><Relationship Id="rId269" Type="http://schemas.openxmlformats.org/officeDocument/2006/relationships/hyperlink" Target="http://abs.twimg.com/images/themes/theme9/bg.gif" TargetMode="External" /><Relationship Id="rId270" Type="http://schemas.openxmlformats.org/officeDocument/2006/relationships/hyperlink" Target="http://abs.twimg.com/images/themes/theme10/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0/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5/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3/bg.gif" TargetMode="External" /><Relationship Id="rId303" Type="http://schemas.openxmlformats.org/officeDocument/2006/relationships/hyperlink" Target="http://abs.twimg.com/images/themes/theme9/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9/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5/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4/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5/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0/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9/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pbs.twimg.com/profile_images/778814481870696448/V7Lzc52a_normal.jp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1113184516221341696/O5MjwV67_normal.jpg" TargetMode="External" /><Relationship Id="rId348" Type="http://schemas.openxmlformats.org/officeDocument/2006/relationships/hyperlink" Target="http://pbs.twimg.com/profile_images/1129355112537874434/QmbsB7K4_normal.jpg" TargetMode="External" /><Relationship Id="rId349" Type="http://schemas.openxmlformats.org/officeDocument/2006/relationships/hyperlink" Target="http://pbs.twimg.com/profile_images/905167393835581440/x6kuwTLy_normal.jpg" TargetMode="External" /><Relationship Id="rId350" Type="http://schemas.openxmlformats.org/officeDocument/2006/relationships/hyperlink" Target="http://pbs.twimg.com/profile_images/1070313476025913344/jsoQRvLm_normal.jpg" TargetMode="External" /><Relationship Id="rId351" Type="http://schemas.openxmlformats.org/officeDocument/2006/relationships/hyperlink" Target="http://pbs.twimg.com/profile_images/378800000784232312/8ac9ba3f9d7a8d9177564137a607d95d_normal.jpeg" TargetMode="External" /><Relationship Id="rId352" Type="http://schemas.openxmlformats.org/officeDocument/2006/relationships/hyperlink" Target="http://pbs.twimg.com/profile_images/524779630033514496/OQ1CHKjZ_normal.jpeg" TargetMode="External" /><Relationship Id="rId353" Type="http://schemas.openxmlformats.org/officeDocument/2006/relationships/hyperlink" Target="http://pbs.twimg.com/profile_images/596112773521625088/y8m0PwSD_normal.jpg" TargetMode="External" /><Relationship Id="rId354" Type="http://schemas.openxmlformats.org/officeDocument/2006/relationships/hyperlink" Target="http://pbs.twimg.com/profile_images/723119796787630081/Fgn3lAbC_normal.jpg" TargetMode="External" /><Relationship Id="rId355" Type="http://schemas.openxmlformats.org/officeDocument/2006/relationships/hyperlink" Target="http://pbs.twimg.com/profile_images/1053237147963027460/dmhMjCmB_normal.jpg" TargetMode="External" /><Relationship Id="rId356" Type="http://schemas.openxmlformats.org/officeDocument/2006/relationships/hyperlink" Target="http://pbs.twimg.com/profile_images/1119308308538515458/XT_w8Nba_normal.jpg" TargetMode="External" /><Relationship Id="rId357" Type="http://schemas.openxmlformats.org/officeDocument/2006/relationships/hyperlink" Target="http://pbs.twimg.com/profile_images/804932403575787520/QmbyYNKd_normal.jpg" TargetMode="External" /><Relationship Id="rId358" Type="http://schemas.openxmlformats.org/officeDocument/2006/relationships/hyperlink" Target="http://pbs.twimg.com/profile_images/2448508574/image_normal.jpg" TargetMode="External" /><Relationship Id="rId359" Type="http://schemas.openxmlformats.org/officeDocument/2006/relationships/hyperlink" Target="http://pbs.twimg.com/profile_images/897168566/________normal.jpg" TargetMode="External" /><Relationship Id="rId360" Type="http://schemas.openxmlformats.org/officeDocument/2006/relationships/hyperlink" Target="http://pbs.twimg.com/profile_images/1158380142923866113/iOl33gjq_normal.jpg" TargetMode="External" /><Relationship Id="rId361" Type="http://schemas.openxmlformats.org/officeDocument/2006/relationships/hyperlink" Target="http://pbs.twimg.com/profile_images/1021581834625474560/mM_p02iU_normal.jpg" TargetMode="External" /><Relationship Id="rId362" Type="http://schemas.openxmlformats.org/officeDocument/2006/relationships/hyperlink" Target="http://pbs.twimg.com/profile_images/1159942487340982273/3XQZ2B_D_normal.jpg" TargetMode="External" /><Relationship Id="rId363" Type="http://schemas.openxmlformats.org/officeDocument/2006/relationships/hyperlink" Target="http://pbs.twimg.com/profile_images/838228314993086465/3xar39LJ_normal.jpg" TargetMode="External" /><Relationship Id="rId364" Type="http://schemas.openxmlformats.org/officeDocument/2006/relationships/hyperlink" Target="http://pbs.twimg.com/profile_images/922603057891885056/IGI009EC_normal.jpg" TargetMode="External" /><Relationship Id="rId365" Type="http://schemas.openxmlformats.org/officeDocument/2006/relationships/hyperlink" Target="http://pbs.twimg.com/profile_images/960325581396066304/RJoSqZi3_normal.jpg" TargetMode="External" /><Relationship Id="rId366" Type="http://schemas.openxmlformats.org/officeDocument/2006/relationships/hyperlink" Target="http://pbs.twimg.com/profile_images/1140422711262482433/cH0HAt8z_normal.png" TargetMode="External" /><Relationship Id="rId367" Type="http://schemas.openxmlformats.org/officeDocument/2006/relationships/hyperlink" Target="http://pbs.twimg.com/profile_images/1023389909237866496/-G0QNrtk_normal.jpg" TargetMode="External" /><Relationship Id="rId368" Type="http://schemas.openxmlformats.org/officeDocument/2006/relationships/hyperlink" Target="http://pbs.twimg.com/profile_images/1135050455216664576/9xz36GNz_normal.jpg" TargetMode="External" /><Relationship Id="rId369" Type="http://schemas.openxmlformats.org/officeDocument/2006/relationships/hyperlink" Target="http://pbs.twimg.com/profile_images/833168691403620352/Sx6sM5kE_normal.jpg" TargetMode="External" /><Relationship Id="rId370" Type="http://schemas.openxmlformats.org/officeDocument/2006/relationships/hyperlink" Target="http://pbs.twimg.com/profile_images/764929156563861504/oKIfiwLy_normal.jpg" TargetMode="External" /><Relationship Id="rId371" Type="http://schemas.openxmlformats.org/officeDocument/2006/relationships/hyperlink" Target="http://pbs.twimg.com/profile_images/1071178637204844544/sDrKF-YM_normal.jpg" TargetMode="External" /><Relationship Id="rId372" Type="http://schemas.openxmlformats.org/officeDocument/2006/relationships/hyperlink" Target="http://pbs.twimg.com/profile_images/993404015118438400/RIxfLrbF_normal.jpg" TargetMode="External" /><Relationship Id="rId373" Type="http://schemas.openxmlformats.org/officeDocument/2006/relationships/hyperlink" Target="http://pbs.twimg.com/profile_images/1108143500783030272/LYJB7hi1_normal.jpg" TargetMode="External" /><Relationship Id="rId374" Type="http://schemas.openxmlformats.org/officeDocument/2006/relationships/hyperlink" Target="http://pbs.twimg.com/profile_images/1175777717/noname_normal.jpg" TargetMode="External" /><Relationship Id="rId375" Type="http://schemas.openxmlformats.org/officeDocument/2006/relationships/hyperlink" Target="http://pbs.twimg.com/profile_images/1037884593414725632/KQChFM8w_normal.jpg" TargetMode="External" /><Relationship Id="rId376" Type="http://schemas.openxmlformats.org/officeDocument/2006/relationships/hyperlink" Target="http://pbs.twimg.com/profile_images/983717442466660354/zcj-TbhJ_normal.jpg" TargetMode="External" /><Relationship Id="rId377" Type="http://schemas.openxmlformats.org/officeDocument/2006/relationships/hyperlink" Target="http://pbs.twimg.com/profile_images/1130386387545612289/qCvtX5Z4_normal.jpg" TargetMode="External" /><Relationship Id="rId378" Type="http://schemas.openxmlformats.org/officeDocument/2006/relationships/hyperlink" Target="http://pbs.twimg.com/profile_images/1156692425668063232/B6kOnHGb_normal.jpg" TargetMode="External" /><Relationship Id="rId379" Type="http://schemas.openxmlformats.org/officeDocument/2006/relationships/hyperlink" Target="http://pbs.twimg.com/profile_images/1057384935001124864/yLlrQf4E_normal.jpg" TargetMode="External" /><Relationship Id="rId380" Type="http://schemas.openxmlformats.org/officeDocument/2006/relationships/hyperlink" Target="http://pbs.twimg.com/profile_images/1079761971875069952/20YoP30y_normal.jpg" TargetMode="External" /><Relationship Id="rId381" Type="http://schemas.openxmlformats.org/officeDocument/2006/relationships/hyperlink" Target="http://pbs.twimg.com/profile_images/1033040573509365761/7C6HP_I5_normal.jpg" TargetMode="External" /><Relationship Id="rId382" Type="http://schemas.openxmlformats.org/officeDocument/2006/relationships/hyperlink" Target="http://pbs.twimg.com/profile_images/501009988064923649/vHkRDKk__normal.jpeg" TargetMode="External" /><Relationship Id="rId383" Type="http://schemas.openxmlformats.org/officeDocument/2006/relationships/hyperlink" Target="http://pbs.twimg.com/profile_images/1114874009865396224/dXPfBnA-_normal.jpg" TargetMode="External" /><Relationship Id="rId384" Type="http://schemas.openxmlformats.org/officeDocument/2006/relationships/hyperlink" Target="http://pbs.twimg.com/profile_images/512995900646375424/73PaHiFv_normal.png" TargetMode="External" /><Relationship Id="rId385" Type="http://schemas.openxmlformats.org/officeDocument/2006/relationships/hyperlink" Target="http://pbs.twimg.com/profile_images/623954767761551360/C_vmGPu-_normal.jpg" TargetMode="External" /><Relationship Id="rId386" Type="http://schemas.openxmlformats.org/officeDocument/2006/relationships/hyperlink" Target="http://pbs.twimg.com/profile_images/1154744069702246400/TTTtuVBA_normal.jpg" TargetMode="External" /><Relationship Id="rId387" Type="http://schemas.openxmlformats.org/officeDocument/2006/relationships/hyperlink" Target="http://pbs.twimg.com/profile_images/608148833/DSC00069_normal.JPG" TargetMode="External" /><Relationship Id="rId388" Type="http://schemas.openxmlformats.org/officeDocument/2006/relationships/hyperlink" Target="http://pbs.twimg.com/profile_images/828517035449655296/xTRwovBi_normal.jpg" TargetMode="External" /><Relationship Id="rId389" Type="http://schemas.openxmlformats.org/officeDocument/2006/relationships/hyperlink" Target="http://pbs.twimg.com/profile_images/1097050685206679553/KTn8COeR_normal.jpg" TargetMode="External" /><Relationship Id="rId390" Type="http://schemas.openxmlformats.org/officeDocument/2006/relationships/hyperlink" Target="http://pbs.twimg.com/profile_images/1147408023364784129/rSihefLn_normal.jpg" TargetMode="External" /><Relationship Id="rId391" Type="http://schemas.openxmlformats.org/officeDocument/2006/relationships/hyperlink" Target="http://pbs.twimg.com/profile_images/940129610431209472/7O0RZJan_normal.jpg" TargetMode="External" /><Relationship Id="rId392" Type="http://schemas.openxmlformats.org/officeDocument/2006/relationships/hyperlink" Target="http://pbs.twimg.com/profile_images/653540925331910656/oxeYCS6s_normal.jpg" TargetMode="External" /><Relationship Id="rId393" Type="http://schemas.openxmlformats.org/officeDocument/2006/relationships/hyperlink" Target="http://pbs.twimg.com/profile_images/895677352830783493/PZMgBjO5_normal.jpg" TargetMode="External" /><Relationship Id="rId394" Type="http://schemas.openxmlformats.org/officeDocument/2006/relationships/hyperlink" Target="http://pbs.twimg.com/profile_images/1107028257898201089/VADMO_EQ_normal.jpg" TargetMode="External" /><Relationship Id="rId395" Type="http://schemas.openxmlformats.org/officeDocument/2006/relationships/hyperlink" Target="http://pbs.twimg.com/profile_images/1135582587873873920/3aN_cQaS_normal.jpg" TargetMode="External" /><Relationship Id="rId396" Type="http://schemas.openxmlformats.org/officeDocument/2006/relationships/hyperlink" Target="http://pbs.twimg.com/profile_images/2507899341/sijvly2utq7fd5urmwwz_normal.jpeg" TargetMode="External" /><Relationship Id="rId397" Type="http://schemas.openxmlformats.org/officeDocument/2006/relationships/hyperlink" Target="http://pbs.twimg.com/profile_images/1015149106174578688/A7-VI-no_normal.jpg" TargetMode="External" /><Relationship Id="rId398" Type="http://schemas.openxmlformats.org/officeDocument/2006/relationships/hyperlink" Target="http://pbs.twimg.com/profile_images/1149322672024588288/_uIPoDCk_normal.jpg" TargetMode="External" /><Relationship Id="rId399" Type="http://schemas.openxmlformats.org/officeDocument/2006/relationships/hyperlink" Target="http://pbs.twimg.com/profile_images/1142230791478566912/rucVkHFq_normal.jpg" TargetMode="External" /><Relationship Id="rId400" Type="http://schemas.openxmlformats.org/officeDocument/2006/relationships/hyperlink" Target="http://pbs.twimg.com/profile_images/1142498954833059840/8jpRmrXN_normal.jpg" TargetMode="External" /><Relationship Id="rId401" Type="http://schemas.openxmlformats.org/officeDocument/2006/relationships/hyperlink" Target="http://pbs.twimg.com/profile_images/921364468906512384/PzcWGh9t_normal.jpg" TargetMode="External" /><Relationship Id="rId402" Type="http://schemas.openxmlformats.org/officeDocument/2006/relationships/hyperlink" Target="http://pbs.twimg.com/profile_images/932163703281274880/nIZ9kLCW_normal.jpg" TargetMode="External" /><Relationship Id="rId403" Type="http://schemas.openxmlformats.org/officeDocument/2006/relationships/hyperlink" Target="http://pbs.twimg.com/profile_images/1032772461060861952/iO6aPH_b_normal.jpg" TargetMode="External" /><Relationship Id="rId404" Type="http://schemas.openxmlformats.org/officeDocument/2006/relationships/hyperlink" Target="http://pbs.twimg.com/profile_images/1078360123763056646/fMkR34_m_normal.jpg" TargetMode="External" /><Relationship Id="rId405" Type="http://schemas.openxmlformats.org/officeDocument/2006/relationships/hyperlink" Target="http://pbs.twimg.com/profile_images/1070815956233060352/9M84oitZ_normal.jpg" TargetMode="External" /><Relationship Id="rId406" Type="http://schemas.openxmlformats.org/officeDocument/2006/relationships/hyperlink" Target="http://pbs.twimg.com/profile_images/1070907359889784832/9_G_JfGy_normal.jpg" TargetMode="External" /><Relationship Id="rId407" Type="http://schemas.openxmlformats.org/officeDocument/2006/relationships/hyperlink" Target="http://pbs.twimg.com/profile_images/1098427536587902976/2z-f631b_normal.jpg" TargetMode="External" /><Relationship Id="rId408" Type="http://schemas.openxmlformats.org/officeDocument/2006/relationships/hyperlink" Target="http://pbs.twimg.com/profile_images/1109829109469736961/-wEDjN9k_normal.png" TargetMode="External" /><Relationship Id="rId409" Type="http://schemas.openxmlformats.org/officeDocument/2006/relationships/hyperlink" Target="http://pbs.twimg.com/profile_images/1029894026718261248/n9BdaLN1_normal.jpg" TargetMode="External" /><Relationship Id="rId410" Type="http://schemas.openxmlformats.org/officeDocument/2006/relationships/hyperlink" Target="http://pbs.twimg.com/profile_images/1144832323877294080/7DcjL_3B_normal.jpg" TargetMode="External" /><Relationship Id="rId411" Type="http://schemas.openxmlformats.org/officeDocument/2006/relationships/hyperlink" Target="http://pbs.twimg.com/profile_images/1031245863170007045/6mpmZm72_normal.jpg" TargetMode="External" /><Relationship Id="rId412" Type="http://schemas.openxmlformats.org/officeDocument/2006/relationships/hyperlink" Target="http://pbs.twimg.com/profile_images/1139931124740820992/SZVIPGMx_normal.jpg" TargetMode="External" /><Relationship Id="rId413" Type="http://schemas.openxmlformats.org/officeDocument/2006/relationships/hyperlink" Target="http://pbs.twimg.com/profile_images/938278593725173760/rGSH15w6_normal.jpg" TargetMode="External" /><Relationship Id="rId414" Type="http://schemas.openxmlformats.org/officeDocument/2006/relationships/hyperlink" Target="http://pbs.twimg.com/profile_images/433261513806057472/BhaRJ06__normal.jpeg" TargetMode="External" /><Relationship Id="rId415" Type="http://schemas.openxmlformats.org/officeDocument/2006/relationships/hyperlink" Target="http://pbs.twimg.com/profile_images/1106207902727991296/Jp_9tjJa_normal.jpg" TargetMode="External" /><Relationship Id="rId416" Type="http://schemas.openxmlformats.org/officeDocument/2006/relationships/hyperlink" Target="http://pbs.twimg.com/profile_images/1124405912481832960/2dEmsfNe_normal.jpg" TargetMode="External" /><Relationship Id="rId417" Type="http://schemas.openxmlformats.org/officeDocument/2006/relationships/hyperlink" Target="http://pbs.twimg.com/profile_images/1099334409595973633/-yzorj8e_normal.png" TargetMode="External" /><Relationship Id="rId418" Type="http://schemas.openxmlformats.org/officeDocument/2006/relationships/hyperlink" Target="http://pbs.twimg.com/profile_images/891957314000834560/U_vKs7Gh_normal.jpg" TargetMode="External" /><Relationship Id="rId419" Type="http://schemas.openxmlformats.org/officeDocument/2006/relationships/hyperlink" Target="http://pbs.twimg.com/profile_images/1142205678649430016/AOSECS9-_normal.jpg" TargetMode="External" /><Relationship Id="rId420" Type="http://schemas.openxmlformats.org/officeDocument/2006/relationships/hyperlink" Target="http://pbs.twimg.com/profile_images/378800000163331077/5e80fe3b0608fabf8e488f17c71f8a8e_normal.jpeg" TargetMode="External" /><Relationship Id="rId421" Type="http://schemas.openxmlformats.org/officeDocument/2006/relationships/hyperlink" Target="http://pbs.twimg.com/profile_images/1784136750/bellonietabeta_normal.jpg" TargetMode="External" /><Relationship Id="rId422" Type="http://schemas.openxmlformats.org/officeDocument/2006/relationships/hyperlink" Target="http://pbs.twimg.com/profile_images/997702219662159874/FgjZ31jF_normal.jpg" TargetMode="External" /><Relationship Id="rId423" Type="http://schemas.openxmlformats.org/officeDocument/2006/relationships/hyperlink" Target="http://pbs.twimg.com/profile_images/601642635145555968/7RxClnUq_normal.jpg" TargetMode="External" /><Relationship Id="rId424" Type="http://schemas.openxmlformats.org/officeDocument/2006/relationships/hyperlink" Target="http://pbs.twimg.com/profile_images/1028901199397830657/PY5q8KXH_normal.jpg" TargetMode="External" /><Relationship Id="rId425" Type="http://schemas.openxmlformats.org/officeDocument/2006/relationships/hyperlink" Target="http://pbs.twimg.com/profile_images/1096864672198914048/yPt0Rwit_normal.jpg" TargetMode="External" /><Relationship Id="rId426" Type="http://schemas.openxmlformats.org/officeDocument/2006/relationships/hyperlink" Target="http://pbs.twimg.com/profile_images/771160390075985920/WwU3P1ws_normal.jpg" TargetMode="External" /><Relationship Id="rId427" Type="http://schemas.openxmlformats.org/officeDocument/2006/relationships/hyperlink" Target="http://pbs.twimg.com/profile_images/964078044603285505/249tuCN0_normal.jpg" TargetMode="External" /><Relationship Id="rId428" Type="http://schemas.openxmlformats.org/officeDocument/2006/relationships/hyperlink" Target="http://pbs.twimg.com/profile_images/1124512230890921984/Rdf57nUg_normal.jpg" TargetMode="External" /><Relationship Id="rId429" Type="http://schemas.openxmlformats.org/officeDocument/2006/relationships/hyperlink" Target="http://pbs.twimg.com/profile_images/1116291299441647621/mNcBfKRG_normal.jpg" TargetMode="External" /><Relationship Id="rId430" Type="http://schemas.openxmlformats.org/officeDocument/2006/relationships/hyperlink" Target="http://pbs.twimg.com/profile_images/2701083712/cf1c2577e68b3e861180343f44a73bf7_normal.jpeg" TargetMode="External" /><Relationship Id="rId431" Type="http://schemas.openxmlformats.org/officeDocument/2006/relationships/hyperlink" Target="http://pbs.twimg.com/profile_images/1113501808243167232/jMMOrzzi_normal.png" TargetMode="External" /><Relationship Id="rId432" Type="http://schemas.openxmlformats.org/officeDocument/2006/relationships/hyperlink" Target="http://pbs.twimg.com/profile_images/517829401765900288/i81Sy8WJ_normal.jpeg" TargetMode="External" /><Relationship Id="rId433" Type="http://schemas.openxmlformats.org/officeDocument/2006/relationships/hyperlink" Target="http://pbs.twimg.com/profile_images/473291950854926336/RwUc1bj-_normal.jpeg" TargetMode="External" /><Relationship Id="rId434" Type="http://schemas.openxmlformats.org/officeDocument/2006/relationships/hyperlink" Target="http://pbs.twimg.com/profile_images/686602613383548928/dH4lHkaL_normal.jpg" TargetMode="External" /><Relationship Id="rId435" Type="http://schemas.openxmlformats.org/officeDocument/2006/relationships/hyperlink" Target="http://pbs.twimg.com/profile_images/872101385197596672/kcm0cOUU_normal.jpg" TargetMode="External" /><Relationship Id="rId436" Type="http://schemas.openxmlformats.org/officeDocument/2006/relationships/hyperlink" Target="http://pbs.twimg.com/profile_images/715020141130608641/90AKmDyZ_normal.jpg" TargetMode="External" /><Relationship Id="rId437" Type="http://schemas.openxmlformats.org/officeDocument/2006/relationships/hyperlink" Target="http://pbs.twimg.com/profile_images/1300858830/6550633_normal.jpg" TargetMode="External" /><Relationship Id="rId438" Type="http://schemas.openxmlformats.org/officeDocument/2006/relationships/hyperlink" Target="http://pbs.twimg.com/profile_images/1099783171657224192/-4CU-dKh_normal.jpg" TargetMode="External" /><Relationship Id="rId439" Type="http://schemas.openxmlformats.org/officeDocument/2006/relationships/hyperlink" Target="http://pbs.twimg.com/profile_images/1121290200871624705/UUi2Dkva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145491039282749441/nq02h-Wb_normal.jpg" TargetMode="External" /><Relationship Id="rId442" Type="http://schemas.openxmlformats.org/officeDocument/2006/relationships/hyperlink" Target="http://pbs.twimg.com/profile_images/1130579515065937920/GNYJpI0T_normal.jpg" TargetMode="External" /><Relationship Id="rId443" Type="http://schemas.openxmlformats.org/officeDocument/2006/relationships/hyperlink" Target="http://pbs.twimg.com/profile_images/604300521885847552/86D5H8zD_normal.jpg" TargetMode="External" /><Relationship Id="rId444" Type="http://schemas.openxmlformats.org/officeDocument/2006/relationships/hyperlink" Target="http://pbs.twimg.com/profile_images/1080328535636463618/tnZ5d7_i_normal.jpg" TargetMode="External" /><Relationship Id="rId445" Type="http://schemas.openxmlformats.org/officeDocument/2006/relationships/hyperlink" Target="http://pbs.twimg.com/profile_images/1157709217425346562/ifokS1y4_normal.jpg" TargetMode="External" /><Relationship Id="rId446" Type="http://schemas.openxmlformats.org/officeDocument/2006/relationships/hyperlink" Target="http://pbs.twimg.com/profile_images/1158731687070769152/II3PKQNu_normal.jpg" TargetMode="External" /><Relationship Id="rId447" Type="http://schemas.openxmlformats.org/officeDocument/2006/relationships/hyperlink" Target="http://pbs.twimg.com/profile_images/755467766455422976/UxuaeJwq_normal.jpg" TargetMode="External" /><Relationship Id="rId448" Type="http://schemas.openxmlformats.org/officeDocument/2006/relationships/hyperlink" Target="http://pbs.twimg.com/profile_images/950761181383483392/4PDBbyUY_normal.jpg" TargetMode="External" /><Relationship Id="rId449" Type="http://schemas.openxmlformats.org/officeDocument/2006/relationships/hyperlink" Target="http://pbs.twimg.com/profile_images/1136582530633785344/KjyuP3ZB_normal.jpg" TargetMode="External" /><Relationship Id="rId450" Type="http://schemas.openxmlformats.org/officeDocument/2006/relationships/hyperlink" Target="http://pbs.twimg.com/profile_images/835487869716189184/Iwz7XWri_normal.jpg" TargetMode="External" /><Relationship Id="rId451" Type="http://schemas.openxmlformats.org/officeDocument/2006/relationships/hyperlink" Target="http://pbs.twimg.com/profile_images/1095079563024101377/Ap8hO5wk_normal.jpg" TargetMode="External" /><Relationship Id="rId452" Type="http://schemas.openxmlformats.org/officeDocument/2006/relationships/hyperlink" Target="http://pbs.twimg.com/profile_images/1134711938456231938/rozxUmDs_normal.png" TargetMode="External" /><Relationship Id="rId453" Type="http://schemas.openxmlformats.org/officeDocument/2006/relationships/hyperlink" Target="http://pbs.twimg.com/profile_images/1111153699764748288/ETO8Horn_normal.jpg" TargetMode="External" /><Relationship Id="rId454" Type="http://schemas.openxmlformats.org/officeDocument/2006/relationships/hyperlink" Target="http://pbs.twimg.com/profile_images/1155838033297416192/iSq-f3M9_normal.jpg" TargetMode="External" /><Relationship Id="rId455" Type="http://schemas.openxmlformats.org/officeDocument/2006/relationships/hyperlink" Target="http://pbs.twimg.com/profile_images/1078110768162197504/0OCk-FPo_normal.jpg" TargetMode="External" /><Relationship Id="rId456" Type="http://schemas.openxmlformats.org/officeDocument/2006/relationships/hyperlink" Target="http://pbs.twimg.com/profile_images/844055625621360641/OjBQsJAr_normal.jpg" TargetMode="External" /><Relationship Id="rId457" Type="http://schemas.openxmlformats.org/officeDocument/2006/relationships/hyperlink" Target="http://pbs.twimg.com/profile_images/1027192930421825536/eUQ1ELiE_normal.jpg" TargetMode="External" /><Relationship Id="rId458" Type="http://schemas.openxmlformats.org/officeDocument/2006/relationships/hyperlink" Target="http://pbs.twimg.com/profile_images/1142800114756411392/tV1FJIYG_normal.jpg" TargetMode="External" /><Relationship Id="rId459" Type="http://schemas.openxmlformats.org/officeDocument/2006/relationships/hyperlink" Target="http://pbs.twimg.com/profile_images/1145021992669573122/dI21CEQE_normal.jpg" TargetMode="External" /><Relationship Id="rId460" Type="http://schemas.openxmlformats.org/officeDocument/2006/relationships/hyperlink" Target="http://pbs.twimg.com/profile_images/1063496944771899392/qpDXuFVo_normal.jpg" TargetMode="External" /><Relationship Id="rId461" Type="http://schemas.openxmlformats.org/officeDocument/2006/relationships/hyperlink" Target="http://pbs.twimg.com/profile_images/1003542848946561024/3I74q6Hv_normal.jp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1031305495494225921/S_pVeqxL_normal.jpg" TargetMode="External" /><Relationship Id="rId464" Type="http://schemas.openxmlformats.org/officeDocument/2006/relationships/hyperlink" Target="http://pbs.twimg.com/profile_images/1139513228982214656/_awSmEy3_normal.jpg" TargetMode="External" /><Relationship Id="rId465" Type="http://schemas.openxmlformats.org/officeDocument/2006/relationships/hyperlink" Target="http://abs.twimg.com/sticky/default_profile_images/default_profile_normal.png" TargetMode="External" /><Relationship Id="rId466" Type="http://schemas.openxmlformats.org/officeDocument/2006/relationships/hyperlink" Target="http://pbs.twimg.com/profile_images/1135260833020166144/4bAKX60__normal.png" TargetMode="External" /><Relationship Id="rId467" Type="http://schemas.openxmlformats.org/officeDocument/2006/relationships/hyperlink" Target="http://pbs.twimg.com/profile_images/1109879362172715009/6B35fIyT_normal.jpg" TargetMode="External" /><Relationship Id="rId468" Type="http://schemas.openxmlformats.org/officeDocument/2006/relationships/hyperlink" Target="http://pbs.twimg.com/profile_images/773209996918161408/yTxLIRcL_normal.jpg" TargetMode="External" /><Relationship Id="rId469" Type="http://schemas.openxmlformats.org/officeDocument/2006/relationships/hyperlink" Target="http://pbs.twimg.com/profile_images/937325236197892097/tRNYX52u_normal.jpg" TargetMode="External" /><Relationship Id="rId470" Type="http://schemas.openxmlformats.org/officeDocument/2006/relationships/hyperlink" Target="http://pbs.twimg.com/profile_images/1096656539744489472/uei_DpGH_normal.jpg" TargetMode="External" /><Relationship Id="rId471" Type="http://schemas.openxmlformats.org/officeDocument/2006/relationships/hyperlink" Target="http://pbs.twimg.com/profile_images/1063023959040348164/ljWgIkkq_normal.jp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pbs.twimg.com/profile_images/1076431379238289415/q9eUQPLe_normal.jpg" TargetMode="External" /><Relationship Id="rId474" Type="http://schemas.openxmlformats.org/officeDocument/2006/relationships/hyperlink" Target="http://pbs.twimg.com/profile_images/1060901859571965952/20AoFYXL_normal.jpg" TargetMode="External" /><Relationship Id="rId475" Type="http://schemas.openxmlformats.org/officeDocument/2006/relationships/hyperlink" Target="http://pbs.twimg.com/profile_images/1160660513824497665/cKfI6uUF_normal.jpg" TargetMode="External" /><Relationship Id="rId476" Type="http://schemas.openxmlformats.org/officeDocument/2006/relationships/hyperlink" Target="http://pbs.twimg.com/profile_images/1087870367153225728/2EwW9F1a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pbs.twimg.com/profile_images/1149478139585712129/It01CfaG_normal.jpg" TargetMode="External" /><Relationship Id="rId479" Type="http://schemas.openxmlformats.org/officeDocument/2006/relationships/hyperlink" Target="http://pbs.twimg.com/profile_images/1066428839994318848/XczuX-sh_normal.jpg" TargetMode="External" /><Relationship Id="rId480" Type="http://schemas.openxmlformats.org/officeDocument/2006/relationships/hyperlink" Target="http://pbs.twimg.com/profile_images/1033831594660904963/wXOqWeDy_normal.jpg" TargetMode="External" /><Relationship Id="rId481" Type="http://schemas.openxmlformats.org/officeDocument/2006/relationships/hyperlink" Target="http://pbs.twimg.com/profile_images/1082285888644702208/pVQKFX1U_normal.jpg" TargetMode="External" /><Relationship Id="rId482" Type="http://schemas.openxmlformats.org/officeDocument/2006/relationships/hyperlink" Target="http://pbs.twimg.com/profile_images/686218853442043905/SaZuogpD_normal.jpg" TargetMode="External" /><Relationship Id="rId483" Type="http://schemas.openxmlformats.org/officeDocument/2006/relationships/hyperlink" Target="http://pbs.twimg.com/profile_images/2226281825/stock-illustration-3810267-acorn-cartoon-characters-planting-seedling_normal.jpg" TargetMode="External" /><Relationship Id="rId484" Type="http://schemas.openxmlformats.org/officeDocument/2006/relationships/hyperlink" Target="http://pbs.twimg.com/profile_images/1023998064464486401/eaflTPfL_normal.jpg" TargetMode="External" /><Relationship Id="rId485" Type="http://schemas.openxmlformats.org/officeDocument/2006/relationships/hyperlink" Target="http://pbs.twimg.com/profile_images/1151066182478254080/vZPOYbVN_normal.jpg" TargetMode="External" /><Relationship Id="rId486" Type="http://schemas.openxmlformats.org/officeDocument/2006/relationships/hyperlink" Target="http://pbs.twimg.com/profile_images/1152660492780892160/SX-0_jD1_normal.jpg" TargetMode="External" /><Relationship Id="rId487" Type="http://schemas.openxmlformats.org/officeDocument/2006/relationships/hyperlink" Target="http://pbs.twimg.com/profile_images/1156067457305419776/kf6m_grW_normal.jpg" TargetMode="External" /><Relationship Id="rId488" Type="http://schemas.openxmlformats.org/officeDocument/2006/relationships/hyperlink" Target="http://pbs.twimg.com/profile_images/1145091034751389697/CatzyUgT_normal.png" TargetMode="External" /><Relationship Id="rId489" Type="http://schemas.openxmlformats.org/officeDocument/2006/relationships/hyperlink" Target="http://pbs.twimg.com/profile_images/1150426679723999232/F3njqsyD_normal.jpg" TargetMode="External" /><Relationship Id="rId490" Type="http://schemas.openxmlformats.org/officeDocument/2006/relationships/hyperlink" Target="http://pbs.twimg.com/profile_images/1126904597560332288/UbnnPyJn_normal.png" TargetMode="External" /><Relationship Id="rId491" Type="http://schemas.openxmlformats.org/officeDocument/2006/relationships/hyperlink" Target="http://pbs.twimg.com/profile_images/795307592339877888/Sy_8QCq4_normal.jpg" TargetMode="External" /><Relationship Id="rId492" Type="http://schemas.openxmlformats.org/officeDocument/2006/relationships/hyperlink" Target="http://pbs.twimg.com/profile_images/694933782709686272/TC8I15Ii_normal.png" TargetMode="External" /><Relationship Id="rId493" Type="http://schemas.openxmlformats.org/officeDocument/2006/relationships/hyperlink" Target="http://pbs.twimg.com/profile_images/181988297/logo4inches_normal.jpg" TargetMode="External" /><Relationship Id="rId494" Type="http://schemas.openxmlformats.org/officeDocument/2006/relationships/hyperlink" Target="http://pbs.twimg.com/profile_images/442010439656800256/XLPzdrf4_normal.jpeg" TargetMode="External" /><Relationship Id="rId495" Type="http://schemas.openxmlformats.org/officeDocument/2006/relationships/hyperlink" Target="http://pbs.twimg.com/profile_images/841835976737542144/wJD97OZG_normal.jpg" TargetMode="External" /><Relationship Id="rId496" Type="http://schemas.openxmlformats.org/officeDocument/2006/relationships/hyperlink" Target="http://pbs.twimg.com/profile_images/1160287975743381511/J1KddFJ7_normal.jpg" TargetMode="External" /><Relationship Id="rId497" Type="http://schemas.openxmlformats.org/officeDocument/2006/relationships/hyperlink" Target="http://pbs.twimg.com/profile_images/1142542885600092160/iDOchc2g_normal.jpg" TargetMode="External" /><Relationship Id="rId498" Type="http://schemas.openxmlformats.org/officeDocument/2006/relationships/hyperlink" Target="http://pbs.twimg.com/profile_images/1158807733551939589/adroFTI9_normal.jpg" TargetMode="External" /><Relationship Id="rId499" Type="http://schemas.openxmlformats.org/officeDocument/2006/relationships/hyperlink" Target="http://pbs.twimg.com/profile_images/1156654069102129152/8336acJn_normal.jpg" TargetMode="External" /><Relationship Id="rId500" Type="http://schemas.openxmlformats.org/officeDocument/2006/relationships/hyperlink" Target="http://pbs.twimg.com/profile_images/1071476948109537280/YpiQUBIm_normal.jpg" TargetMode="External" /><Relationship Id="rId501" Type="http://schemas.openxmlformats.org/officeDocument/2006/relationships/hyperlink" Target="http://pbs.twimg.com/profile_images/1133129941929865217/PGIc6pJ3_normal.jpg" TargetMode="External" /><Relationship Id="rId502" Type="http://schemas.openxmlformats.org/officeDocument/2006/relationships/hyperlink" Target="http://pbs.twimg.com/profile_images/1155711421121998849/JR3X1Uq2_normal.jpg" TargetMode="External" /><Relationship Id="rId503" Type="http://schemas.openxmlformats.org/officeDocument/2006/relationships/hyperlink" Target="http://pbs.twimg.com/profile_images/1102475840892223488/o4opnz_N_normal.jpg" TargetMode="External" /><Relationship Id="rId504" Type="http://schemas.openxmlformats.org/officeDocument/2006/relationships/hyperlink" Target="http://pbs.twimg.com/profile_images/1159968239356542976/7gKtnGY__normal.jpg" TargetMode="External" /><Relationship Id="rId505" Type="http://schemas.openxmlformats.org/officeDocument/2006/relationships/hyperlink" Target="http://pbs.twimg.com/profile_images/1148487637323223040/O8gH-t8o_normal.jpg" TargetMode="External" /><Relationship Id="rId506" Type="http://schemas.openxmlformats.org/officeDocument/2006/relationships/hyperlink" Target="http://pbs.twimg.com/profile_images/1160433402182537216/TS6HzMDh_normal.jpg" TargetMode="External" /><Relationship Id="rId507" Type="http://schemas.openxmlformats.org/officeDocument/2006/relationships/hyperlink" Target="http://pbs.twimg.com/profile_images/879285727728685056/ZQ9Gd3Oo_normal.jpg" TargetMode="External" /><Relationship Id="rId508" Type="http://schemas.openxmlformats.org/officeDocument/2006/relationships/hyperlink" Target="http://pbs.twimg.com/profile_images/1158124677862252544/UPVDuL2a_normal.jpg" TargetMode="External" /><Relationship Id="rId509" Type="http://schemas.openxmlformats.org/officeDocument/2006/relationships/hyperlink" Target="http://pbs.twimg.com/profile_images/1149114712925396993/mEiRiLO3_normal.jpg" TargetMode="External" /><Relationship Id="rId510" Type="http://schemas.openxmlformats.org/officeDocument/2006/relationships/hyperlink" Target="http://pbs.twimg.com/profile_images/1154192279114059776/VYMYNOpg_normal.jpg" TargetMode="External" /><Relationship Id="rId511" Type="http://schemas.openxmlformats.org/officeDocument/2006/relationships/hyperlink" Target="http://pbs.twimg.com/profile_images/1082364553231360000/bcyGZw7U_normal.jpg" TargetMode="External" /><Relationship Id="rId512" Type="http://schemas.openxmlformats.org/officeDocument/2006/relationships/hyperlink" Target="http://pbs.twimg.com/profile_images/1445324387/krug_normal.jpg" TargetMode="External" /><Relationship Id="rId513" Type="http://schemas.openxmlformats.org/officeDocument/2006/relationships/hyperlink" Target="http://pbs.twimg.com/profile_images/1137175436125884418/_305eUT6_normal.jpg" TargetMode="External" /><Relationship Id="rId514" Type="http://schemas.openxmlformats.org/officeDocument/2006/relationships/hyperlink" Target="http://pbs.twimg.com/profile_images/1139853745397702656/Ij11bOMJ_normal.jpg" TargetMode="External" /><Relationship Id="rId515" Type="http://schemas.openxmlformats.org/officeDocument/2006/relationships/hyperlink" Target="http://pbs.twimg.com/profile_images/637474642966372352/YaAA3sa5_normal.jpg" TargetMode="External" /><Relationship Id="rId516" Type="http://schemas.openxmlformats.org/officeDocument/2006/relationships/hyperlink" Target="http://pbs.twimg.com/profile_images/1243928426/hanky_normal.jpg" TargetMode="External" /><Relationship Id="rId517" Type="http://schemas.openxmlformats.org/officeDocument/2006/relationships/hyperlink" Target="http://pbs.twimg.com/profile_images/790417069636366336/5At817fw_normal.jpg" TargetMode="External" /><Relationship Id="rId518" Type="http://schemas.openxmlformats.org/officeDocument/2006/relationships/hyperlink" Target="http://pbs.twimg.com/profile_images/448301181324894208/vqY_gIaL_normal.jpeg" TargetMode="External" /><Relationship Id="rId519" Type="http://schemas.openxmlformats.org/officeDocument/2006/relationships/hyperlink" Target="https://twitter.com/richardfdillon" TargetMode="External" /><Relationship Id="rId520" Type="http://schemas.openxmlformats.org/officeDocument/2006/relationships/hyperlink" Target="https://twitter.com/sherryfordf" TargetMode="External" /><Relationship Id="rId521" Type="http://schemas.openxmlformats.org/officeDocument/2006/relationships/hyperlink" Target="https://twitter.com/forrover" TargetMode="External" /><Relationship Id="rId522" Type="http://schemas.openxmlformats.org/officeDocument/2006/relationships/hyperlink" Target="https://twitter.com/dianearleth" TargetMode="External" /><Relationship Id="rId523" Type="http://schemas.openxmlformats.org/officeDocument/2006/relationships/hyperlink" Target="https://twitter.com/jacano56" TargetMode="External" /><Relationship Id="rId524" Type="http://schemas.openxmlformats.org/officeDocument/2006/relationships/hyperlink" Target="https://twitter.com/juanfra1640" TargetMode="External" /><Relationship Id="rId525" Type="http://schemas.openxmlformats.org/officeDocument/2006/relationships/hyperlink" Target="https://twitter.com/docsuke" TargetMode="External" /><Relationship Id="rId526" Type="http://schemas.openxmlformats.org/officeDocument/2006/relationships/hyperlink" Target="https://twitter.com/hive_kokura" TargetMode="External" /><Relationship Id="rId527" Type="http://schemas.openxmlformats.org/officeDocument/2006/relationships/hyperlink" Target="https://twitter.com/qtjgtpgjtp" TargetMode="External" /><Relationship Id="rId528" Type="http://schemas.openxmlformats.org/officeDocument/2006/relationships/hyperlink" Target="https://twitter.com/peachiwasaki" TargetMode="External" /><Relationship Id="rId529" Type="http://schemas.openxmlformats.org/officeDocument/2006/relationships/hyperlink" Target="https://twitter.com/freq_bg" TargetMode="External" /><Relationship Id="rId530" Type="http://schemas.openxmlformats.org/officeDocument/2006/relationships/hyperlink" Target="https://twitter.com/julianassanges1" TargetMode="External" /><Relationship Id="rId531" Type="http://schemas.openxmlformats.org/officeDocument/2006/relationships/hyperlink" Target="https://twitter.com/gordonfetcher" TargetMode="External" /><Relationship Id="rId532" Type="http://schemas.openxmlformats.org/officeDocument/2006/relationships/hyperlink" Target="https://twitter.com/kexxxxxxu" TargetMode="External" /><Relationship Id="rId533" Type="http://schemas.openxmlformats.org/officeDocument/2006/relationships/hyperlink" Target="https://twitter.com/dadadadadaifuku" TargetMode="External" /><Relationship Id="rId534" Type="http://schemas.openxmlformats.org/officeDocument/2006/relationships/hyperlink" Target="https://twitter.com/winglesia" TargetMode="External" /><Relationship Id="rId535" Type="http://schemas.openxmlformats.org/officeDocument/2006/relationships/hyperlink" Target="https://twitter.com/pettyhomomd" TargetMode="External" /><Relationship Id="rId536" Type="http://schemas.openxmlformats.org/officeDocument/2006/relationships/hyperlink" Target="https://twitter.com/traependergrast" TargetMode="External" /><Relationship Id="rId537" Type="http://schemas.openxmlformats.org/officeDocument/2006/relationships/hyperlink" Target="https://twitter.com/crackerstx" TargetMode="External" /><Relationship Id="rId538" Type="http://schemas.openxmlformats.org/officeDocument/2006/relationships/hyperlink" Target="https://twitter.com/tripplindytripp" TargetMode="External" /><Relationship Id="rId539" Type="http://schemas.openxmlformats.org/officeDocument/2006/relationships/hyperlink" Target="https://twitter.com/petsoundshigo" TargetMode="External" /><Relationship Id="rId540" Type="http://schemas.openxmlformats.org/officeDocument/2006/relationships/hyperlink" Target="https://twitter.com/bracimadetd" TargetMode="External" /><Relationship Id="rId541" Type="http://schemas.openxmlformats.org/officeDocument/2006/relationships/hyperlink" Target="https://twitter.com/jaumcrlhs" TargetMode="External" /><Relationship Id="rId542" Type="http://schemas.openxmlformats.org/officeDocument/2006/relationships/hyperlink" Target="https://twitter.com/kolbemario" TargetMode="External" /><Relationship Id="rId543" Type="http://schemas.openxmlformats.org/officeDocument/2006/relationships/hyperlink" Target="https://twitter.com/noahj456" TargetMode="External" /><Relationship Id="rId544" Type="http://schemas.openxmlformats.org/officeDocument/2006/relationships/hyperlink" Target="https://twitter.com/kensingtonpuppy" TargetMode="External" /><Relationship Id="rId545" Type="http://schemas.openxmlformats.org/officeDocument/2006/relationships/hyperlink" Target="https://twitter.com/40ksk" TargetMode="External" /><Relationship Id="rId546" Type="http://schemas.openxmlformats.org/officeDocument/2006/relationships/hyperlink" Target="https://twitter.com/yamasaki_brown" TargetMode="External" /><Relationship Id="rId547" Type="http://schemas.openxmlformats.org/officeDocument/2006/relationships/hyperlink" Target="https://twitter.com/ykkgroundzero" TargetMode="External" /><Relationship Id="rId548" Type="http://schemas.openxmlformats.org/officeDocument/2006/relationships/hyperlink" Target="https://twitter.com/tbackhighschool" TargetMode="External" /><Relationship Id="rId549" Type="http://schemas.openxmlformats.org/officeDocument/2006/relationships/hyperlink" Target="https://twitter.com/tok288hate" TargetMode="External" /><Relationship Id="rId550" Type="http://schemas.openxmlformats.org/officeDocument/2006/relationships/hyperlink" Target="https://twitter.com/ryozypowell" TargetMode="External" /><Relationship Id="rId551" Type="http://schemas.openxmlformats.org/officeDocument/2006/relationships/hyperlink" Target="https://twitter.com/thuddless" TargetMode="External" /><Relationship Id="rId552" Type="http://schemas.openxmlformats.org/officeDocument/2006/relationships/hyperlink" Target="https://twitter.com/jesssicasings" TargetMode="External" /><Relationship Id="rId553" Type="http://schemas.openxmlformats.org/officeDocument/2006/relationships/hyperlink" Target="https://twitter.com/2014_kath" TargetMode="External" /><Relationship Id="rId554" Type="http://schemas.openxmlformats.org/officeDocument/2006/relationships/hyperlink" Target="https://twitter.com/dt_loughborough" TargetMode="External" /><Relationship Id="rId555" Type="http://schemas.openxmlformats.org/officeDocument/2006/relationships/hyperlink" Target="https://twitter.com/66helen_moss" TargetMode="External" /><Relationship Id="rId556" Type="http://schemas.openxmlformats.org/officeDocument/2006/relationships/hyperlink" Target="https://twitter.com/kelpie1412" TargetMode="External" /><Relationship Id="rId557" Type="http://schemas.openxmlformats.org/officeDocument/2006/relationships/hyperlink" Target="https://twitter.com/lisa123anderson" TargetMode="External" /><Relationship Id="rId558" Type="http://schemas.openxmlformats.org/officeDocument/2006/relationships/hyperlink" Target="https://twitter.com/herbivore79" TargetMode="External" /><Relationship Id="rId559" Type="http://schemas.openxmlformats.org/officeDocument/2006/relationships/hyperlink" Target="https://twitter.com/njb2904" TargetMode="External" /><Relationship Id="rId560" Type="http://schemas.openxmlformats.org/officeDocument/2006/relationships/hyperlink" Target="https://twitter.com/malchris1954" TargetMode="External" /><Relationship Id="rId561" Type="http://schemas.openxmlformats.org/officeDocument/2006/relationships/hyperlink" Target="https://twitter.com/clairebilling" TargetMode="External" /><Relationship Id="rId562" Type="http://schemas.openxmlformats.org/officeDocument/2006/relationships/hyperlink" Target="https://twitter.com/adele_wright" TargetMode="External" /><Relationship Id="rId563" Type="http://schemas.openxmlformats.org/officeDocument/2006/relationships/hyperlink" Target="https://twitter.com/cheryl_martin1" TargetMode="External" /><Relationship Id="rId564" Type="http://schemas.openxmlformats.org/officeDocument/2006/relationships/hyperlink" Target="https://twitter.com/dorismalula" TargetMode="External" /><Relationship Id="rId565" Type="http://schemas.openxmlformats.org/officeDocument/2006/relationships/hyperlink" Target="https://twitter.com/universe_ulaw" TargetMode="External" /><Relationship Id="rId566" Type="http://schemas.openxmlformats.org/officeDocument/2006/relationships/hyperlink" Target="https://twitter.com/samylovesbags" TargetMode="External" /><Relationship Id="rId567" Type="http://schemas.openxmlformats.org/officeDocument/2006/relationships/hyperlink" Target="https://twitter.com/rubyboots1" TargetMode="External" /><Relationship Id="rId568" Type="http://schemas.openxmlformats.org/officeDocument/2006/relationships/hyperlink" Target="https://twitter.com/mynardann" TargetMode="External" /><Relationship Id="rId569" Type="http://schemas.openxmlformats.org/officeDocument/2006/relationships/hyperlink" Target="https://twitter.com/west1809" TargetMode="External" /><Relationship Id="rId570" Type="http://schemas.openxmlformats.org/officeDocument/2006/relationships/hyperlink" Target="https://twitter.com/christhomas290" TargetMode="External" /><Relationship Id="rId571" Type="http://schemas.openxmlformats.org/officeDocument/2006/relationships/hyperlink" Target="https://twitter.com/babshabbi" TargetMode="External" /><Relationship Id="rId572" Type="http://schemas.openxmlformats.org/officeDocument/2006/relationships/hyperlink" Target="https://twitter.com/lvhjs" TargetMode="External" /><Relationship Id="rId573" Type="http://schemas.openxmlformats.org/officeDocument/2006/relationships/hyperlink" Target="https://twitter.com/myvantaehyung" TargetMode="External" /><Relationship Id="rId574" Type="http://schemas.openxmlformats.org/officeDocument/2006/relationships/hyperlink" Target="https://twitter.com/trxviachan" TargetMode="External" /><Relationship Id="rId575" Type="http://schemas.openxmlformats.org/officeDocument/2006/relationships/hyperlink" Target="https://twitter.com/kingstonlurcher" TargetMode="External" /><Relationship Id="rId576" Type="http://schemas.openxmlformats.org/officeDocument/2006/relationships/hyperlink" Target="https://twitter.com/xeitoirauxa" TargetMode="External" /><Relationship Id="rId577" Type="http://schemas.openxmlformats.org/officeDocument/2006/relationships/hyperlink" Target="https://twitter.com/marta_catalonia" TargetMode="External" /><Relationship Id="rId578" Type="http://schemas.openxmlformats.org/officeDocument/2006/relationships/hyperlink" Target="https://twitter.com/lvl25magikarp" TargetMode="External" /><Relationship Id="rId579" Type="http://schemas.openxmlformats.org/officeDocument/2006/relationships/hyperlink" Target="https://twitter.com/watchmixer" TargetMode="External" /><Relationship Id="rId580" Type="http://schemas.openxmlformats.org/officeDocument/2006/relationships/hyperlink" Target="https://twitter.com/propagandapand8" TargetMode="External" /><Relationship Id="rId581" Type="http://schemas.openxmlformats.org/officeDocument/2006/relationships/hyperlink" Target="https://twitter.com/dogwater9" TargetMode="External" /><Relationship Id="rId582" Type="http://schemas.openxmlformats.org/officeDocument/2006/relationships/hyperlink" Target="https://twitter.com/amrith" TargetMode="External" /><Relationship Id="rId583" Type="http://schemas.openxmlformats.org/officeDocument/2006/relationships/hyperlink" Target="https://twitter.com/tyberiussays" TargetMode="External" /><Relationship Id="rId584" Type="http://schemas.openxmlformats.org/officeDocument/2006/relationships/hyperlink" Target="https://twitter.com/thornhalo" TargetMode="External" /><Relationship Id="rId585" Type="http://schemas.openxmlformats.org/officeDocument/2006/relationships/hyperlink" Target="https://twitter.com/murrekifoxfloof" TargetMode="External" /><Relationship Id="rId586" Type="http://schemas.openxmlformats.org/officeDocument/2006/relationships/hyperlink" Target="https://twitter.com/makaticub" TargetMode="External" /><Relationship Id="rId587" Type="http://schemas.openxmlformats.org/officeDocument/2006/relationships/hyperlink" Target="https://twitter.com/jamk989" TargetMode="External" /><Relationship Id="rId588" Type="http://schemas.openxmlformats.org/officeDocument/2006/relationships/hyperlink" Target="https://twitter.com/gilsonolmedo" TargetMode="External" /><Relationship Id="rId589" Type="http://schemas.openxmlformats.org/officeDocument/2006/relationships/hyperlink" Target="https://twitter.com/morio47" TargetMode="External" /><Relationship Id="rId590" Type="http://schemas.openxmlformats.org/officeDocument/2006/relationships/hyperlink" Target="https://twitter.com/nxixtx" TargetMode="External" /><Relationship Id="rId591" Type="http://schemas.openxmlformats.org/officeDocument/2006/relationships/hyperlink" Target="https://twitter.com/ill_krsmy" TargetMode="External" /><Relationship Id="rId592" Type="http://schemas.openxmlformats.org/officeDocument/2006/relationships/hyperlink" Target="https://twitter.com/brionicsjp" TargetMode="External" /><Relationship Id="rId593" Type="http://schemas.openxmlformats.org/officeDocument/2006/relationships/hyperlink" Target="https://twitter.com/shinichi_oomine" TargetMode="External" /><Relationship Id="rId594" Type="http://schemas.openxmlformats.org/officeDocument/2006/relationships/hyperlink" Target="https://twitter.com/takahiro_drs" TargetMode="External" /><Relationship Id="rId595" Type="http://schemas.openxmlformats.org/officeDocument/2006/relationships/hyperlink" Target="https://twitter.com/bellonietabeta" TargetMode="External" /><Relationship Id="rId596" Type="http://schemas.openxmlformats.org/officeDocument/2006/relationships/hyperlink" Target="https://twitter.com/illdat" TargetMode="External" /><Relationship Id="rId597" Type="http://schemas.openxmlformats.org/officeDocument/2006/relationships/hyperlink" Target="https://twitter.com/klaxiondr" TargetMode="External" /><Relationship Id="rId598" Type="http://schemas.openxmlformats.org/officeDocument/2006/relationships/hyperlink" Target="https://twitter.com/s56_shimonoseki" TargetMode="External" /><Relationship Id="rId599" Type="http://schemas.openxmlformats.org/officeDocument/2006/relationships/hyperlink" Target="https://twitter.com/allen_walker_c" TargetMode="External" /><Relationship Id="rId600" Type="http://schemas.openxmlformats.org/officeDocument/2006/relationships/hyperlink" Target="https://twitter.com/atsushi_511" TargetMode="External" /><Relationship Id="rId601" Type="http://schemas.openxmlformats.org/officeDocument/2006/relationships/hyperlink" Target="https://twitter.com/kyoto_bukotsu" TargetMode="External" /><Relationship Id="rId602" Type="http://schemas.openxmlformats.org/officeDocument/2006/relationships/hyperlink" Target="https://twitter.com/toilet_ba" TargetMode="External" /><Relationship Id="rId603" Type="http://schemas.openxmlformats.org/officeDocument/2006/relationships/hyperlink" Target="https://twitter.com/erolin0906" TargetMode="External" /><Relationship Id="rId604" Type="http://schemas.openxmlformats.org/officeDocument/2006/relationships/hyperlink" Target="https://twitter.com/tomo_kinoco" TargetMode="External" /><Relationship Id="rId605" Type="http://schemas.openxmlformats.org/officeDocument/2006/relationships/hyperlink" Target="https://twitter.com/mystethoforpets" TargetMode="External" /><Relationship Id="rId606" Type="http://schemas.openxmlformats.org/officeDocument/2006/relationships/hyperlink" Target="https://twitter.com/tiltmaxx" TargetMode="External" /><Relationship Id="rId607" Type="http://schemas.openxmlformats.org/officeDocument/2006/relationships/hyperlink" Target="https://twitter.com/frontofunion" TargetMode="External" /><Relationship Id="rId608" Type="http://schemas.openxmlformats.org/officeDocument/2006/relationships/hyperlink" Target="https://twitter.com/namidbx" TargetMode="External" /><Relationship Id="rId609" Type="http://schemas.openxmlformats.org/officeDocument/2006/relationships/hyperlink" Target="https://twitter.com/tpxasfuck" TargetMode="External" /><Relationship Id="rId610" Type="http://schemas.openxmlformats.org/officeDocument/2006/relationships/hyperlink" Target="https://twitter.com/chibaa2c" TargetMode="External" /><Relationship Id="rId611" Type="http://schemas.openxmlformats.org/officeDocument/2006/relationships/hyperlink" Target="https://twitter.com/maxxrooney" TargetMode="External" /><Relationship Id="rId612" Type="http://schemas.openxmlformats.org/officeDocument/2006/relationships/hyperlink" Target="https://twitter.com/buildrum" TargetMode="External" /><Relationship Id="rId613" Type="http://schemas.openxmlformats.org/officeDocument/2006/relationships/hyperlink" Target="https://twitter.com/shortofsaying" TargetMode="External" /><Relationship Id="rId614" Type="http://schemas.openxmlformats.org/officeDocument/2006/relationships/hyperlink" Target="https://twitter.com/brazilsh" TargetMode="External" /><Relationship Id="rId615" Type="http://schemas.openxmlformats.org/officeDocument/2006/relationships/hyperlink" Target="https://twitter.com/caseudidntnoso" TargetMode="External" /><Relationship Id="rId616" Type="http://schemas.openxmlformats.org/officeDocument/2006/relationships/hyperlink" Target="https://twitter.com/aquelaisaali" TargetMode="External" /><Relationship Id="rId617" Type="http://schemas.openxmlformats.org/officeDocument/2006/relationships/hyperlink" Target="https://twitter.com/fenwickcho" TargetMode="External" /><Relationship Id="rId618" Type="http://schemas.openxmlformats.org/officeDocument/2006/relationships/hyperlink" Target="https://twitter.com/maggarooo" TargetMode="External" /><Relationship Id="rId619" Type="http://schemas.openxmlformats.org/officeDocument/2006/relationships/hyperlink" Target="https://twitter.com/paperhearts79" TargetMode="External" /><Relationship Id="rId620" Type="http://schemas.openxmlformats.org/officeDocument/2006/relationships/hyperlink" Target="https://twitter.com/jamies_life" TargetMode="External" /><Relationship Id="rId621" Type="http://schemas.openxmlformats.org/officeDocument/2006/relationships/hyperlink" Target="https://twitter.com/janiedeveny" TargetMode="External" /><Relationship Id="rId622" Type="http://schemas.openxmlformats.org/officeDocument/2006/relationships/hyperlink" Target="https://twitter.com/mrpettpett" TargetMode="External" /><Relationship Id="rId623" Type="http://schemas.openxmlformats.org/officeDocument/2006/relationships/hyperlink" Target="https://twitter.com/lessaestrela" TargetMode="External" /><Relationship Id="rId624" Type="http://schemas.openxmlformats.org/officeDocument/2006/relationships/hyperlink" Target="https://twitter.com/doggosborkbork" TargetMode="External" /><Relationship Id="rId625" Type="http://schemas.openxmlformats.org/officeDocument/2006/relationships/hyperlink" Target="https://twitter.com/preservedemoney" TargetMode="External" /><Relationship Id="rId626" Type="http://schemas.openxmlformats.org/officeDocument/2006/relationships/hyperlink" Target="https://twitter.com/authoroux" TargetMode="External" /><Relationship Id="rId627" Type="http://schemas.openxmlformats.org/officeDocument/2006/relationships/hyperlink" Target="https://twitter.com/mrszimmerbun" TargetMode="External" /><Relationship Id="rId628" Type="http://schemas.openxmlformats.org/officeDocument/2006/relationships/hyperlink" Target="https://twitter.com/iulluby" TargetMode="External" /><Relationship Id="rId629" Type="http://schemas.openxmlformats.org/officeDocument/2006/relationships/hyperlink" Target="https://twitter.com/leafleteer666" TargetMode="External" /><Relationship Id="rId630" Type="http://schemas.openxmlformats.org/officeDocument/2006/relationships/hyperlink" Target="https://twitter.com/moraless_gxdxtx" TargetMode="External" /><Relationship Id="rId631" Type="http://schemas.openxmlformats.org/officeDocument/2006/relationships/hyperlink" Target="https://twitter.com/yuuki_ookami" TargetMode="External" /><Relationship Id="rId632" Type="http://schemas.openxmlformats.org/officeDocument/2006/relationships/hyperlink" Target="https://twitter.com/iddamashi_kgsm" TargetMode="External" /><Relationship Id="rId633" Type="http://schemas.openxmlformats.org/officeDocument/2006/relationships/hyperlink" Target="https://twitter.com/mojonogyakusyuu" TargetMode="External" /><Relationship Id="rId634" Type="http://schemas.openxmlformats.org/officeDocument/2006/relationships/hyperlink" Target="https://twitter.com/barleylabrador" TargetMode="External" /><Relationship Id="rId635" Type="http://schemas.openxmlformats.org/officeDocument/2006/relationships/hyperlink" Target="https://twitter.com/ginagina_j" TargetMode="External" /><Relationship Id="rId636" Type="http://schemas.openxmlformats.org/officeDocument/2006/relationships/hyperlink" Target="https://twitter.com/cheryl_lemme" TargetMode="External" /><Relationship Id="rId637" Type="http://schemas.openxmlformats.org/officeDocument/2006/relationships/hyperlink" Target="https://twitter.com/dumptruckduke" TargetMode="External" /><Relationship Id="rId638" Type="http://schemas.openxmlformats.org/officeDocument/2006/relationships/hyperlink" Target="https://twitter.com/wendaidaballiz" TargetMode="External" /><Relationship Id="rId639" Type="http://schemas.openxmlformats.org/officeDocument/2006/relationships/hyperlink" Target="https://twitter.com/hfl32004" TargetMode="External" /><Relationship Id="rId640" Type="http://schemas.openxmlformats.org/officeDocument/2006/relationships/hyperlink" Target="https://twitter.com/whatevernever14" TargetMode="External" /><Relationship Id="rId641" Type="http://schemas.openxmlformats.org/officeDocument/2006/relationships/hyperlink" Target="https://twitter.com/xxladyscreamxx" TargetMode="External" /><Relationship Id="rId642" Type="http://schemas.openxmlformats.org/officeDocument/2006/relationships/hyperlink" Target="https://twitter.com/barneylab1" TargetMode="External" /><Relationship Id="rId643" Type="http://schemas.openxmlformats.org/officeDocument/2006/relationships/hyperlink" Target="https://twitter.com/whisky_time" TargetMode="External" /><Relationship Id="rId644" Type="http://schemas.openxmlformats.org/officeDocument/2006/relationships/hyperlink" Target="https://twitter.com/kiyo_kxcxhxc" TargetMode="External" /><Relationship Id="rId645" Type="http://schemas.openxmlformats.org/officeDocument/2006/relationships/hyperlink" Target="https://twitter.com/oppaida85712554" TargetMode="External" /><Relationship Id="rId646" Type="http://schemas.openxmlformats.org/officeDocument/2006/relationships/hyperlink" Target="https://twitter.com/badger4657" TargetMode="External" /><Relationship Id="rId647" Type="http://schemas.openxmlformats.org/officeDocument/2006/relationships/hyperlink" Target="https://twitter.com/alaskabambaataa" TargetMode="External" /><Relationship Id="rId648" Type="http://schemas.openxmlformats.org/officeDocument/2006/relationships/hyperlink" Target="https://twitter.com/lowcarb" TargetMode="External" /><Relationship Id="rId649" Type="http://schemas.openxmlformats.org/officeDocument/2006/relationships/hyperlink" Target="https://twitter.com/shmoopylicious" TargetMode="External" /><Relationship Id="rId650" Type="http://schemas.openxmlformats.org/officeDocument/2006/relationships/hyperlink" Target="https://twitter.com/waltcat1" TargetMode="External" /><Relationship Id="rId651" Type="http://schemas.openxmlformats.org/officeDocument/2006/relationships/hyperlink" Target="https://twitter.com/sandra42029412" TargetMode="External" /><Relationship Id="rId652" Type="http://schemas.openxmlformats.org/officeDocument/2006/relationships/hyperlink" Target="https://twitter.com/myumyu_qtmilk" TargetMode="External" /><Relationship Id="rId653" Type="http://schemas.openxmlformats.org/officeDocument/2006/relationships/hyperlink" Target="https://twitter.com/ashtoniii1" TargetMode="External" /><Relationship Id="rId654" Type="http://schemas.openxmlformats.org/officeDocument/2006/relationships/hyperlink" Target="https://twitter.com/vaetilda" TargetMode="External" /><Relationship Id="rId655" Type="http://schemas.openxmlformats.org/officeDocument/2006/relationships/hyperlink" Target="https://twitter.com/bevng1971" TargetMode="External" /><Relationship Id="rId656" Type="http://schemas.openxmlformats.org/officeDocument/2006/relationships/hyperlink" Target="https://twitter.com/ilclandestinotw" TargetMode="External" /><Relationship Id="rId657" Type="http://schemas.openxmlformats.org/officeDocument/2006/relationships/hyperlink" Target="https://twitter.com/pd2ot" TargetMode="External" /><Relationship Id="rId658" Type="http://schemas.openxmlformats.org/officeDocument/2006/relationships/hyperlink" Target="https://twitter.com/kevinscampi" TargetMode="External" /><Relationship Id="rId659" Type="http://schemas.openxmlformats.org/officeDocument/2006/relationships/hyperlink" Target="https://twitter.com/agnibankai" TargetMode="External" /><Relationship Id="rId660" Type="http://schemas.openxmlformats.org/officeDocument/2006/relationships/hyperlink" Target="https://twitter.com/shayoneespeaks" TargetMode="External" /><Relationship Id="rId661" Type="http://schemas.openxmlformats.org/officeDocument/2006/relationships/hyperlink" Target="https://twitter.com/darthdevi" TargetMode="External" /><Relationship Id="rId662" Type="http://schemas.openxmlformats.org/officeDocument/2006/relationships/hyperlink" Target="https://twitter.com/cutedogsww" TargetMode="External" /><Relationship Id="rId663" Type="http://schemas.openxmlformats.org/officeDocument/2006/relationships/hyperlink" Target="https://twitter.com/_bipolarstar" TargetMode="External" /><Relationship Id="rId664" Type="http://schemas.openxmlformats.org/officeDocument/2006/relationships/hyperlink" Target="https://twitter.com/caringhumans" TargetMode="External" /><Relationship Id="rId665" Type="http://schemas.openxmlformats.org/officeDocument/2006/relationships/hyperlink" Target="https://twitter.com/muhteremustad" TargetMode="External" /><Relationship Id="rId666" Type="http://schemas.openxmlformats.org/officeDocument/2006/relationships/hyperlink" Target="https://twitter.com/treato_com" TargetMode="External" /><Relationship Id="rId667" Type="http://schemas.openxmlformats.org/officeDocument/2006/relationships/hyperlink" Target="https://twitter.com/bgbarkery" TargetMode="External" /><Relationship Id="rId668" Type="http://schemas.openxmlformats.org/officeDocument/2006/relationships/hyperlink" Target="https://twitter.com/chewhdc" TargetMode="External" /><Relationship Id="rId669" Type="http://schemas.openxmlformats.org/officeDocument/2006/relationships/hyperlink" Target="https://twitter.com/vitahli" TargetMode="External" /><Relationship Id="rId670" Type="http://schemas.openxmlformats.org/officeDocument/2006/relationships/hyperlink" Target="https://twitter.com/noeneedsvelez" TargetMode="External" /><Relationship Id="rId671" Type="http://schemas.openxmlformats.org/officeDocument/2006/relationships/hyperlink" Target="https://twitter.com/manar20makadi" TargetMode="External" /><Relationship Id="rId672" Type="http://schemas.openxmlformats.org/officeDocument/2006/relationships/hyperlink" Target="https://twitter.com/meddy52" TargetMode="External" /><Relationship Id="rId673" Type="http://schemas.openxmlformats.org/officeDocument/2006/relationships/hyperlink" Target="https://twitter.com/tobiassir" TargetMode="External" /><Relationship Id="rId674" Type="http://schemas.openxmlformats.org/officeDocument/2006/relationships/hyperlink" Target="https://twitter.com/arc_shepherd" TargetMode="External" /><Relationship Id="rId675" Type="http://schemas.openxmlformats.org/officeDocument/2006/relationships/hyperlink" Target="https://twitter.com/sketchbeetleart" TargetMode="External" /><Relationship Id="rId676" Type="http://schemas.openxmlformats.org/officeDocument/2006/relationships/hyperlink" Target="https://twitter.com/liz_stivers" TargetMode="External" /><Relationship Id="rId677" Type="http://schemas.openxmlformats.org/officeDocument/2006/relationships/hyperlink" Target="https://twitter.com/michaelaokla" TargetMode="External" /><Relationship Id="rId678" Type="http://schemas.openxmlformats.org/officeDocument/2006/relationships/hyperlink" Target="https://twitter.com/anitazereshki" TargetMode="External" /><Relationship Id="rId679" Type="http://schemas.openxmlformats.org/officeDocument/2006/relationships/hyperlink" Target="https://twitter.com/dogtordraks" TargetMode="External" /><Relationship Id="rId680" Type="http://schemas.openxmlformats.org/officeDocument/2006/relationships/hyperlink" Target="https://twitter.com/lyra725" TargetMode="External" /><Relationship Id="rId681" Type="http://schemas.openxmlformats.org/officeDocument/2006/relationships/hyperlink" Target="https://twitter.com/lakarius" TargetMode="External" /><Relationship Id="rId682" Type="http://schemas.openxmlformats.org/officeDocument/2006/relationships/hyperlink" Target="https://twitter.com/karolmdpofc1" TargetMode="External" /><Relationship Id="rId683" Type="http://schemas.openxmlformats.org/officeDocument/2006/relationships/hyperlink" Target="https://twitter.com/jett_the_aussie" TargetMode="External" /><Relationship Id="rId684" Type="http://schemas.openxmlformats.org/officeDocument/2006/relationships/hyperlink" Target="https://twitter.com/mya_nicoleeee" TargetMode="External" /><Relationship Id="rId685" Type="http://schemas.openxmlformats.org/officeDocument/2006/relationships/hyperlink" Target="https://twitter.com/imannieb" TargetMode="External" /><Relationship Id="rId686" Type="http://schemas.openxmlformats.org/officeDocument/2006/relationships/hyperlink" Target="https://twitter.com/cponperformance" TargetMode="External" /><Relationship Id="rId687" Type="http://schemas.openxmlformats.org/officeDocument/2006/relationships/hyperlink" Target="https://twitter.com/masa99chaos" TargetMode="External" /><Relationship Id="rId688" Type="http://schemas.openxmlformats.org/officeDocument/2006/relationships/hyperlink" Target="https://twitter.com/norino0720" TargetMode="External" /><Relationship Id="rId689" Type="http://schemas.openxmlformats.org/officeDocument/2006/relationships/hyperlink" Target="https://twitter.com/theaterquep" TargetMode="External" /><Relationship Id="rId690" Type="http://schemas.openxmlformats.org/officeDocument/2006/relationships/hyperlink" Target="https://twitter.com/crackthemarian" TargetMode="External" /><Relationship Id="rId691" Type="http://schemas.openxmlformats.org/officeDocument/2006/relationships/hyperlink" Target="https://twitter.com/thknwco" TargetMode="External" /><Relationship Id="rId692" Type="http://schemas.openxmlformats.org/officeDocument/2006/relationships/hyperlink" Target="https://twitter.com/a" TargetMode="External" /><Relationship Id="rId693" Type="http://schemas.openxmlformats.org/officeDocument/2006/relationships/comments" Target="../comments2.xml" /><Relationship Id="rId694" Type="http://schemas.openxmlformats.org/officeDocument/2006/relationships/vmlDrawing" Target="../drawings/vmlDrawing2.vml" /><Relationship Id="rId695" Type="http://schemas.openxmlformats.org/officeDocument/2006/relationships/table" Target="../tables/table2.xml" /><Relationship Id="rId6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reato.com/ADD,Fired+From+Job/?a=s" TargetMode="External" /><Relationship Id="rId2" Type="http://schemas.openxmlformats.org/officeDocument/2006/relationships/hyperlink" Target="http://densimetrika.com/j0Odf4VG" TargetMode="External" /><Relationship Id="rId3" Type="http://schemas.openxmlformats.org/officeDocument/2006/relationships/hyperlink" Target="https://theknow.denverpost.com/2019/08/10/ruff-mudder-a-dogs-tough-mudder-photos/221457/" TargetMode="External" /><Relationship Id="rId4" Type="http://schemas.openxmlformats.org/officeDocument/2006/relationships/hyperlink" Target="https://www.instagram.com/p/B0_bf8jAgob/?igshid=11fex4f8mqexh" TargetMode="External" /><Relationship Id="rId5" Type="http://schemas.openxmlformats.org/officeDocument/2006/relationships/hyperlink" Target="https://twitter.com/santarosapolice/status/1159649284268032001" TargetMode="External" /><Relationship Id="rId6" Type="http://schemas.openxmlformats.org/officeDocument/2006/relationships/hyperlink" Target="https://twitter.com/murphme2/status/1159542455168929792" TargetMode="External" /><Relationship Id="rId7" Type="http://schemas.openxmlformats.org/officeDocument/2006/relationships/hyperlink" Target="https://www.instagram.com/p/B06nWAaHXUs/?igshid=yen2pr1jmcy5" TargetMode="External" /><Relationship Id="rId8" Type="http://schemas.openxmlformats.org/officeDocument/2006/relationships/hyperlink" Target="https://www.reddit.com/r/AnimalsBeingDerps/comments/ci2tml/taming_the_wild_beast/?utm_source=share&amp;utm_medium=ios_app" TargetMode="External" /><Relationship Id="rId9" Type="http://schemas.openxmlformats.org/officeDocument/2006/relationships/hyperlink" Target="https://www.instagram.com/p/B0ZL7lNl1WL/?igshid=5lxoyn7cwn4h" TargetMode="External" /><Relationship Id="rId10" Type="http://schemas.openxmlformats.org/officeDocument/2006/relationships/hyperlink" Target="https://ilclandestinogiornale.italiasera.it/primo-piano/90320/treato-ad-anzio-e-limpero-al-vallo-volsco-di-anzio-lingresso-e-gratuito/" TargetMode="External" /><Relationship Id="rId11" Type="http://schemas.openxmlformats.org/officeDocument/2006/relationships/hyperlink" Target="https://treato.com/ADD,Fired+From+Job/?a=s" TargetMode="External" /><Relationship Id="rId12" Type="http://schemas.openxmlformats.org/officeDocument/2006/relationships/hyperlink" Target="http://densimetrika.com/j0Odf4VG" TargetMode="External" /><Relationship Id="rId13" Type="http://schemas.openxmlformats.org/officeDocument/2006/relationships/hyperlink" Target="https://www.instagram.com/richard.dillon.980/p/ByOuo57hIVi/?igshid=1a45f52bon6vz" TargetMode="External" /><Relationship Id="rId14" Type="http://schemas.openxmlformats.org/officeDocument/2006/relationships/hyperlink" Target="https://twitter.com/carlosname_/status/1136078002691817472" TargetMode="External" /><Relationship Id="rId15" Type="http://schemas.openxmlformats.org/officeDocument/2006/relationships/hyperlink" Target="https://www.instagram.com/p/By2z7FghIp_/?igshid=oydrufz3cgbv" TargetMode="External" /><Relationship Id="rId16" Type="http://schemas.openxmlformats.org/officeDocument/2006/relationships/hyperlink" Target="https://www.instagram.com/p/By5GWxJHA61/?igshid=18j52hv5kz3kv" TargetMode="External" /><Relationship Id="rId17" Type="http://schemas.openxmlformats.org/officeDocument/2006/relationships/hyperlink" Target="https://www.instagram.com/p/BzPHdfHAItn/?igshid=70v0z5n7rfs3" TargetMode="External" /><Relationship Id="rId18" Type="http://schemas.openxmlformats.org/officeDocument/2006/relationships/hyperlink" Target="https://www.facebook.com/1790418341/posts/10210890634020450/" TargetMode="External" /><Relationship Id="rId19" Type="http://schemas.openxmlformats.org/officeDocument/2006/relationships/hyperlink" Target="https://news.sky.com/story/boris-johnsons-brexit-plans-practically-impossible-senior-minister-warns-11756832" TargetMode="External" /><Relationship Id="rId20" Type="http://schemas.openxmlformats.org/officeDocument/2006/relationships/hyperlink" Target="https://www.facebook.com/633078351/posts/10157786261103352/" TargetMode="External" /><Relationship Id="rId21" Type="http://schemas.openxmlformats.org/officeDocument/2006/relationships/hyperlink" Target="https://twitter.com/moraless_gxdxtx/status/1151727958312144897" TargetMode="External" /><Relationship Id="rId22" Type="http://schemas.openxmlformats.org/officeDocument/2006/relationships/hyperlink" Target="https://twitter.com/brionicsjp/status/1145645030226268162" TargetMode="External" /><Relationship Id="rId23" Type="http://schemas.openxmlformats.org/officeDocument/2006/relationships/hyperlink" Target="https://www.facebook.com/events/464599290784436/" TargetMode="External" /><Relationship Id="rId24" Type="http://schemas.openxmlformats.org/officeDocument/2006/relationships/hyperlink" Target="https://www.instagram.com/p/Bzmam9Pnd5I/?igshid=4hqeycbxpbm2" TargetMode="External" /><Relationship Id="rId25" Type="http://schemas.openxmlformats.org/officeDocument/2006/relationships/hyperlink" Target="https://twitter.com/klaxion1/status/1146032956034572288" TargetMode="External" /><Relationship Id="rId26" Type="http://schemas.openxmlformats.org/officeDocument/2006/relationships/table" Target="../tables/table11.xm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2318</v>
      </c>
      <c r="BB2" s="13" t="s">
        <v>2356</v>
      </c>
      <c r="BC2" s="13" t="s">
        <v>2357</v>
      </c>
      <c r="BD2" s="119" t="s">
        <v>3223</v>
      </c>
      <c r="BE2" s="119" t="s">
        <v>3224</v>
      </c>
      <c r="BF2" s="119" t="s">
        <v>3225</v>
      </c>
      <c r="BG2" s="119" t="s">
        <v>3226</v>
      </c>
      <c r="BH2" s="119" t="s">
        <v>3227</v>
      </c>
      <c r="BI2" s="119" t="s">
        <v>3228</v>
      </c>
      <c r="BJ2" s="119" t="s">
        <v>3229</v>
      </c>
      <c r="BK2" s="119" t="s">
        <v>3230</v>
      </c>
      <c r="BL2" s="119" t="s">
        <v>3231</v>
      </c>
    </row>
    <row r="3" spans="1:64" ht="15" customHeight="1">
      <c r="A3" s="64" t="s">
        <v>212</v>
      </c>
      <c r="B3" s="64" t="s">
        <v>212</v>
      </c>
      <c r="C3" s="65" t="s">
        <v>3331</v>
      </c>
      <c r="D3" s="66">
        <v>3</v>
      </c>
      <c r="E3" s="67" t="s">
        <v>132</v>
      </c>
      <c r="F3" s="68">
        <v>35</v>
      </c>
      <c r="G3" s="65"/>
      <c r="H3" s="69"/>
      <c r="I3" s="70"/>
      <c r="J3" s="70"/>
      <c r="K3" s="34" t="s">
        <v>65</v>
      </c>
      <c r="L3" s="71">
        <v>3</v>
      </c>
      <c r="M3" s="71"/>
      <c r="N3" s="72"/>
      <c r="O3" s="78" t="s">
        <v>176</v>
      </c>
      <c r="P3" s="80">
        <v>43619.08559027778</v>
      </c>
      <c r="Q3" s="78" t="s">
        <v>387</v>
      </c>
      <c r="R3" s="83" t="s">
        <v>490</v>
      </c>
      <c r="S3" s="78" t="s">
        <v>516</v>
      </c>
      <c r="T3" s="78" t="s">
        <v>525</v>
      </c>
      <c r="U3" s="78"/>
      <c r="V3" s="83" t="s">
        <v>592</v>
      </c>
      <c r="W3" s="80">
        <v>43619.08559027778</v>
      </c>
      <c r="X3" s="83" t="s">
        <v>695</v>
      </c>
      <c r="Y3" s="78">
        <v>-37.81959811</v>
      </c>
      <c r="Z3" s="78">
        <v>144.9674347</v>
      </c>
      <c r="AA3" s="84" t="s">
        <v>884</v>
      </c>
      <c r="AB3" s="78"/>
      <c r="AC3" s="78" t="b">
        <v>0</v>
      </c>
      <c r="AD3" s="78">
        <v>0</v>
      </c>
      <c r="AE3" s="84" t="s">
        <v>1083</v>
      </c>
      <c r="AF3" s="78" t="b">
        <v>0</v>
      </c>
      <c r="AG3" s="78" t="s">
        <v>1096</v>
      </c>
      <c r="AH3" s="78"/>
      <c r="AI3" s="84" t="s">
        <v>1083</v>
      </c>
      <c r="AJ3" s="78" t="b">
        <v>0</v>
      </c>
      <c r="AK3" s="78">
        <v>0</v>
      </c>
      <c r="AL3" s="84" t="s">
        <v>1083</v>
      </c>
      <c r="AM3" s="78" t="s">
        <v>1108</v>
      </c>
      <c r="AN3" s="78" t="b">
        <v>0</v>
      </c>
      <c r="AO3" s="84" t="s">
        <v>884</v>
      </c>
      <c r="AP3" s="78" t="s">
        <v>176</v>
      </c>
      <c r="AQ3" s="78">
        <v>0</v>
      </c>
      <c r="AR3" s="78">
        <v>0</v>
      </c>
      <c r="AS3" s="78" t="s">
        <v>1123</v>
      </c>
      <c r="AT3" s="78" t="s">
        <v>1130</v>
      </c>
      <c r="AU3" s="78" t="s">
        <v>1135</v>
      </c>
      <c r="AV3" s="78" t="s">
        <v>1140</v>
      </c>
      <c r="AW3" s="78" t="s">
        <v>1147</v>
      </c>
      <c r="AX3" s="78" t="s">
        <v>1154</v>
      </c>
      <c r="AY3" s="78" t="s">
        <v>1161</v>
      </c>
      <c r="AZ3" s="83" t="s">
        <v>1163</v>
      </c>
      <c r="BA3">
        <v>1</v>
      </c>
      <c r="BB3" s="78" t="str">
        <f>REPLACE(INDEX(GroupVertices[Group],MATCH(Edges[[#This Row],[Vertex 1]],GroupVertices[Vertex],0)),1,1,"")</f>
        <v>1</v>
      </c>
      <c r="BC3" s="78" t="str">
        <f>REPLACE(INDEX(GroupVertices[Group],MATCH(Edges[[#This Row],[Vertex 2]],GroupVertices[Vertex],0)),1,1,"")</f>
        <v>1</v>
      </c>
      <c r="BD3" s="48">
        <v>4</v>
      </c>
      <c r="BE3" s="49">
        <v>16</v>
      </c>
      <c r="BF3" s="48">
        <v>1</v>
      </c>
      <c r="BG3" s="49">
        <v>4</v>
      </c>
      <c r="BH3" s="48">
        <v>0</v>
      </c>
      <c r="BI3" s="49">
        <v>0</v>
      </c>
      <c r="BJ3" s="48">
        <v>20</v>
      </c>
      <c r="BK3" s="49">
        <v>80</v>
      </c>
      <c r="BL3" s="48">
        <v>25</v>
      </c>
    </row>
    <row r="4" spans="1:64" ht="15" customHeight="1">
      <c r="A4" s="64" t="s">
        <v>213</v>
      </c>
      <c r="B4" s="64" t="s">
        <v>315</v>
      </c>
      <c r="C4" s="65" t="s">
        <v>3331</v>
      </c>
      <c r="D4" s="66">
        <v>3</v>
      </c>
      <c r="E4" s="67" t="s">
        <v>132</v>
      </c>
      <c r="F4" s="68">
        <v>35</v>
      </c>
      <c r="G4" s="65"/>
      <c r="H4" s="69"/>
      <c r="I4" s="70"/>
      <c r="J4" s="70"/>
      <c r="K4" s="34" t="s">
        <v>65</v>
      </c>
      <c r="L4" s="77">
        <v>4</v>
      </c>
      <c r="M4" s="77"/>
      <c r="N4" s="72"/>
      <c r="O4" s="79" t="s">
        <v>385</v>
      </c>
      <c r="P4" s="81">
        <v>43620.696805555555</v>
      </c>
      <c r="Q4" s="79" t="s">
        <v>388</v>
      </c>
      <c r="R4" s="79"/>
      <c r="S4" s="79"/>
      <c r="T4" s="79"/>
      <c r="U4" s="82" t="s">
        <v>544</v>
      </c>
      <c r="V4" s="82" t="s">
        <v>544</v>
      </c>
      <c r="W4" s="81">
        <v>43620.696805555555</v>
      </c>
      <c r="X4" s="82" t="s">
        <v>696</v>
      </c>
      <c r="Y4" s="79"/>
      <c r="Z4" s="79"/>
      <c r="AA4" s="85" t="s">
        <v>885</v>
      </c>
      <c r="AB4" s="79"/>
      <c r="AC4" s="79" t="b">
        <v>0</v>
      </c>
      <c r="AD4" s="79">
        <v>0</v>
      </c>
      <c r="AE4" s="85" t="s">
        <v>1083</v>
      </c>
      <c r="AF4" s="79" t="b">
        <v>0</v>
      </c>
      <c r="AG4" s="79" t="s">
        <v>1096</v>
      </c>
      <c r="AH4" s="79"/>
      <c r="AI4" s="85" t="s">
        <v>1083</v>
      </c>
      <c r="AJ4" s="79" t="b">
        <v>0</v>
      </c>
      <c r="AK4" s="79">
        <v>1</v>
      </c>
      <c r="AL4" s="85" t="s">
        <v>997</v>
      </c>
      <c r="AM4" s="79" t="s">
        <v>1109</v>
      </c>
      <c r="AN4" s="79" t="b">
        <v>0</v>
      </c>
      <c r="AO4" s="85" t="s">
        <v>997</v>
      </c>
      <c r="AP4" s="79" t="s">
        <v>176</v>
      </c>
      <c r="AQ4" s="79">
        <v>0</v>
      </c>
      <c r="AR4" s="79">
        <v>0</v>
      </c>
      <c r="AS4" s="79"/>
      <c r="AT4" s="79"/>
      <c r="AU4" s="79"/>
      <c r="AV4" s="79"/>
      <c r="AW4" s="79"/>
      <c r="AX4" s="79"/>
      <c r="AY4" s="79"/>
      <c r="AZ4" s="79"/>
      <c r="BA4">
        <v>1</v>
      </c>
      <c r="BB4" s="78" t="str">
        <f>REPLACE(INDEX(GroupVertices[Group],MATCH(Edges[[#This Row],[Vertex 1]],GroupVertices[Vertex],0)),1,1,"")</f>
        <v>11</v>
      </c>
      <c r="BC4" s="78" t="str">
        <f>REPLACE(INDEX(GroupVertices[Group],MATCH(Edges[[#This Row],[Vertex 2]],GroupVertices[Vertex],0)),1,1,"")</f>
        <v>11</v>
      </c>
      <c r="BD4" s="48">
        <v>1</v>
      </c>
      <c r="BE4" s="49">
        <v>12.5</v>
      </c>
      <c r="BF4" s="48">
        <v>0</v>
      </c>
      <c r="BG4" s="49">
        <v>0</v>
      </c>
      <c r="BH4" s="48">
        <v>0</v>
      </c>
      <c r="BI4" s="49">
        <v>0</v>
      </c>
      <c r="BJ4" s="48">
        <v>7</v>
      </c>
      <c r="BK4" s="49">
        <v>87.5</v>
      </c>
      <c r="BL4" s="48">
        <v>8</v>
      </c>
    </row>
    <row r="5" spans="1:64" ht="15">
      <c r="A5" s="64" t="s">
        <v>214</v>
      </c>
      <c r="B5" s="64" t="s">
        <v>214</v>
      </c>
      <c r="C5" s="65" t="s">
        <v>3331</v>
      </c>
      <c r="D5" s="66">
        <v>3</v>
      </c>
      <c r="E5" s="67" t="s">
        <v>132</v>
      </c>
      <c r="F5" s="68">
        <v>35</v>
      </c>
      <c r="G5" s="65"/>
      <c r="H5" s="69"/>
      <c r="I5" s="70"/>
      <c r="J5" s="70"/>
      <c r="K5" s="34" t="s">
        <v>65</v>
      </c>
      <c r="L5" s="77">
        <v>5</v>
      </c>
      <c r="M5" s="77"/>
      <c r="N5" s="72"/>
      <c r="O5" s="79" t="s">
        <v>176</v>
      </c>
      <c r="P5" s="81">
        <v>43621.11582175926</v>
      </c>
      <c r="Q5" s="79" t="s">
        <v>389</v>
      </c>
      <c r="R5" s="82" t="s">
        <v>491</v>
      </c>
      <c r="S5" s="79" t="s">
        <v>517</v>
      </c>
      <c r="T5" s="79"/>
      <c r="U5" s="79"/>
      <c r="V5" s="82" t="s">
        <v>593</v>
      </c>
      <c r="W5" s="81">
        <v>43621.11582175926</v>
      </c>
      <c r="X5" s="82" t="s">
        <v>697</v>
      </c>
      <c r="Y5" s="79"/>
      <c r="Z5" s="79"/>
      <c r="AA5" s="85" t="s">
        <v>886</v>
      </c>
      <c r="AB5" s="79"/>
      <c r="AC5" s="79" t="b">
        <v>0</v>
      </c>
      <c r="AD5" s="79">
        <v>0</v>
      </c>
      <c r="AE5" s="85" t="s">
        <v>1083</v>
      </c>
      <c r="AF5" s="79" t="b">
        <v>1</v>
      </c>
      <c r="AG5" s="79" t="s">
        <v>1097</v>
      </c>
      <c r="AH5" s="79"/>
      <c r="AI5" s="85" t="s">
        <v>1104</v>
      </c>
      <c r="AJ5" s="79" t="b">
        <v>0</v>
      </c>
      <c r="AK5" s="79">
        <v>0</v>
      </c>
      <c r="AL5" s="85" t="s">
        <v>1083</v>
      </c>
      <c r="AM5" s="79" t="s">
        <v>1110</v>
      </c>
      <c r="AN5" s="79" t="b">
        <v>0</v>
      </c>
      <c r="AO5" s="85" t="s">
        <v>886</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18</v>
      </c>
      <c r="BK5" s="49">
        <v>100</v>
      </c>
      <c r="BL5" s="48">
        <v>18</v>
      </c>
    </row>
    <row r="6" spans="1:64" ht="15">
      <c r="A6" s="64" t="s">
        <v>215</v>
      </c>
      <c r="B6" s="64" t="s">
        <v>215</v>
      </c>
      <c r="C6" s="65" t="s">
        <v>3331</v>
      </c>
      <c r="D6" s="66">
        <v>3</v>
      </c>
      <c r="E6" s="67" t="s">
        <v>132</v>
      </c>
      <c r="F6" s="68">
        <v>35</v>
      </c>
      <c r="G6" s="65"/>
      <c r="H6" s="69"/>
      <c r="I6" s="70"/>
      <c r="J6" s="70"/>
      <c r="K6" s="34" t="s">
        <v>65</v>
      </c>
      <c r="L6" s="77">
        <v>6</v>
      </c>
      <c r="M6" s="77"/>
      <c r="N6" s="72"/>
      <c r="O6" s="79" t="s">
        <v>176</v>
      </c>
      <c r="P6" s="81">
        <v>43627.44511574074</v>
      </c>
      <c r="Q6" s="79" t="s">
        <v>390</v>
      </c>
      <c r="R6" s="79"/>
      <c r="S6" s="79"/>
      <c r="T6" s="79"/>
      <c r="U6" s="82" t="s">
        <v>545</v>
      </c>
      <c r="V6" s="82" t="s">
        <v>545</v>
      </c>
      <c r="W6" s="81">
        <v>43627.44511574074</v>
      </c>
      <c r="X6" s="82" t="s">
        <v>698</v>
      </c>
      <c r="Y6" s="79"/>
      <c r="Z6" s="79"/>
      <c r="AA6" s="85" t="s">
        <v>887</v>
      </c>
      <c r="AB6" s="79"/>
      <c r="AC6" s="79" t="b">
        <v>0</v>
      </c>
      <c r="AD6" s="79">
        <v>3</v>
      </c>
      <c r="AE6" s="85" t="s">
        <v>1083</v>
      </c>
      <c r="AF6" s="79" t="b">
        <v>0</v>
      </c>
      <c r="AG6" s="79" t="s">
        <v>1097</v>
      </c>
      <c r="AH6" s="79"/>
      <c r="AI6" s="85" t="s">
        <v>1083</v>
      </c>
      <c r="AJ6" s="79" t="b">
        <v>0</v>
      </c>
      <c r="AK6" s="79">
        <v>2</v>
      </c>
      <c r="AL6" s="85" t="s">
        <v>1083</v>
      </c>
      <c r="AM6" s="79" t="s">
        <v>1109</v>
      </c>
      <c r="AN6" s="79" t="b">
        <v>0</v>
      </c>
      <c r="AO6" s="85" t="s">
        <v>887</v>
      </c>
      <c r="AP6" s="79" t="s">
        <v>176</v>
      </c>
      <c r="AQ6" s="79">
        <v>0</v>
      </c>
      <c r="AR6" s="79">
        <v>0</v>
      </c>
      <c r="AS6" s="79"/>
      <c r="AT6" s="79"/>
      <c r="AU6" s="79"/>
      <c r="AV6" s="79"/>
      <c r="AW6" s="79"/>
      <c r="AX6" s="79"/>
      <c r="AY6" s="79"/>
      <c r="AZ6" s="79"/>
      <c r="BA6">
        <v>1</v>
      </c>
      <c r="BB6" s="78" t="str">
        <f>REPLACE(INDEX(GroupVertices[Group],MATCH(Edges[[#This Row],[Vertex 1]],GroupVertices[Vertex],0)),1,1,"")</f>
        <v>24</v>
      </c>
      <c r="BC6" s="78" t="str">
        <f>REPLACE(INDEX(GroupVertices[Group],MATCH(Edges[[#This Row],[Vertex 2]],GroupVertices[Vertex],0)),1,1,"")</f>
        <v>24</v>
      </c>
      <c r="BD6" s="48">
        <v>0</v>
      </c>
      <c r="BE6" s="49">
        <v>0</v>
      </c>
      <c r="BF6" s="48">
        <v>0</v>
      </c>
      <c r="BG6" s="49">
        <v>0</v>
      </c>
      <c r="BH6" s="48">
        <v>0</v>
      </c>
      <c r="BI6" s="49">
        <v>0</v>
      </c>
      <c r="BJ6" s="48">
        <v>48</v>
      </c>
      <c r="BK6" s="49">
        <v>100</v>
      </c>
      <c r="BL6" s="48">
        <v>48</v>
      </c>
    </row>
    <row r="7" spans="1:64" ht="15">
      <c r="A7" s="64" t="s">
        <v>216</v>
      </c>
      <c r="B7" s="64" t="s">
        <v>215</v>
      </c>
      <c r="C7" s="65" t="s">
        <v>3331</v>
      </c>
      <c r="D7" s="66">
        <v>3</v>
      </c>
      <c r="E7" s="67" t="s">
        <v>132</v>
      </c>
      <c r="F7" s="68">
        <v>35</v>
      </c>
      <c r="G7" s="65"/>
      <c r="H7" s="69"/>
      <c r="I7" s="70"/>
      <c r="J7" s="70"/>
      <c r="K7" s="34" t="s">
        <v>65</v>
      </c>
      <c r="L7" s="77">
        <v>7</v>
      </c>
      <c r="M7" s="77"/>
      <c r="N7" s="72"/>
      <c r="O7" s="79" t="s">
        <v>385</v>
      </c>
      <c r="P7" s="81">
        <v>43627.494097222225</v>
      </c>
      <c r="Q7" s="79" t="s">
        <v>391</v>
      </c>
      <c r="R7" s="79"/>
      <c r="S7" s="79"/>
      <c r="T7" s="79"/>
      <c r="U7" s="79"/>
      <c r="V7" s="82" t="s">
        <v>594</v>
      </c>
      <c r="W7" s="81">
        <v>43627.494097222225</v>
      </c>
      <c r="X7" s="82" t="s">
        <v>699</v>
      </c>
      <c r="Y7" s="79"/>
      <c r="Z7" s="79"/>
      <c r="AA7" s="85" t="s">
        <v>888</v>
      </c>
      <c r="AB7" s="79"/>
      <c r="AC7" s="79" t="b">
        <v>0</v>
      </c>
      <c r="AD7" s="79">
        <v>0</v>
      </c>
      <c r="AE7" s="85" t="s">
        <v>1083</v>
      </c>
      <c r="AF7" s="79" t="b">
        <v>0</v>
      </c>
      <c r="AG7" s="79" t="s">
        <v>1097</v>
      </c>
      <c r="AH7" s="79"/>
      <c r="AI7" s="85" t="s">
        <v>1083</v>
      </c>
      <c r="AJ7" s="79" t="b">
        <v>0</v>
      </c>
      <c r="AK7" s="79">
        <v>2</v>
      </c>
      <c r="AL7" s="85" t="s">
        <v>887</v>
      </c>
      <c r="AM7" s="79" t="s">
        <v>1109</v>
      </c>
      <c r="AN7" s="79" t="b">
        <v>0</v>
      </c>
      <c r="AO7" s="85" t="s">
        <v>887</v>
      </c>
      <c r="AP7" s="79" t="s">
        <v>176</v>
      </c>
      <c r="AQ7" s="79">
        <v>0</v>
      </c>
      <c r="AR7" s="79">
        <v>0</v>
      </c>
      <c r="AS7" s="79"/>
      <c r="AT7" s="79"/>
      <c r="AU7" s="79"/>
      <c r="AV7" s="79"/>
      <c r="AW7" s="79"/>
      <c r="AX7" s="79"/>
      <c r="AY7" s="79"/>
      <c r="AZ7" s="79"/>
      <c r="BA7">
        <v>1</v>
      </c>
      <c r="BB7" s="78" t="str">
        <f>REPLACE(INDEX(GroupVertices[Group],MATCH(Edges[[#This Row],[Vertex 1]],GroupVertices[Vertex],0)),1,1,"")</f>
        <v>24</v>
      </c>
      <c r="BC7" s="78" t="str">
        <f>REPLACE(INDEX(GroupVertices[Group],MATCH(Edges[[#This Row],[Vertex 2]],GroupVertices[Vertex],0)),1,1,"")</f>
        <v>24</v>
      </c>
      <c r="BD7" s="48">
        <v>0</v>
      </c>
      <c r="BE7" s="49">
        <v>0</v>
      </c>
      <c r="BF7" s="48">
        <v>0</v>
      </c>
      <c r="BG7" s="49">
        <v>0</v>
      </c>
      <c r="BH7" s="48">
        <v>0</v>
      </c>
      <c r="BI7" s="49">
        <v>0</v>
      </c>
      <c r="BJ7" s="48">
        <v>25</v>
      </c>
      <c r="BK7" s="49">
        <v>100</v>
      </c>
      <c r="BL7" s="48">
        <v>25</v>
      </c>
    </row>
    <row r="8" spans="1:64" ht="15">
      <c r="A8" s="64" t="s">
        <v>217</v>
      </c>
      <c r="B8" s="64" t="s">
        <v>231</v>
      </c>
      <c r="C8" s="65" t="s">
        <v>3331</v>
      </c>
      <c r="D8" s="66">
        <v>3</v>
      </c>
      <c r="E8" s="67" t="s">
        <v>132</v>
      </c>
      <c r="F8" s="68">
        <v>35</v>
      </c>
      <c r="G8" s="65"/>
      <c r="H8" s="69"/>
      <c r="I8" s="70"/>
      <c r="J8" s="70"/>
      <c r="K8" s="34" t="s">
        <v>65</v>
      </c>
      <c r="L8" s="77">
        <v>8</v>
      </c>
      <c r="M8" s="77"/>
      <c r="N8" s="72"/>
      <c r="O8" s="79" t="s">
        <v>385</v>
      </c>
      <c r="P8" s="81">
        <v>43627.551354166666</v>
      </c>
      <c r="Q8" s="79" t="s">
        <v>392</v>
      </c>
      <c r="R8" s="79"/>
      <c r="S8" s="79"/>
      <c r="T8" s="79"/>
      <c r="U8" s="79"/>
      <c r="V8" s="82" t="s">
        <v>595</v>
      </c>
      <c r="W8" s="81">
        <v>43627.551354166666</v>
      </c>
      <c r="X8" s="82" t="s">
        <v>700</v>
      </c>
      <c r="Y8" s="79"/>
      <c r="Z8" s="79"/>
      <c r="AA8" s="85" t="s">
        <v>889</v>
      </c>
      <c r="AB8" s="79"/>
      <c r="AC8" s="79" t="b">
        <v>0</v>
      </c>
      <c r="AD8" s="79">
        <v>0</v>
      </c>
      <c r="AE8" s="85" t="s">
        <v>1083</v>
      </c>
      <c r="AF8" s="79" t="b">
        <v>0</v>
      </c>
      <c r="AG8" s="79" t="s">
        <v>1098</v>
      </c>
      <c r="AH8" s="79"/>
      <c r="AI8" s="85" t="s">
        <v>1083</v>
      </c>
      <c r="AJ8" s="79" t="b">
        <v>0</v>
      </c>
      <c r="AK8" s="79">
        <v>1</v>
      </c>
      <c r="AL8" s="85" t="s">
        <v>903</v>
      </c>
      <c r="AM8" s="79" t="s">
        <v>1110</v>
      </c>
      <c r="AN8" s="79" t="b">
        <v>0</v>
      </c>
      <c r="AO8" s="85" t="s">
        <v>903</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217</v>
      </c>
      <c r="B9" s="64" t="s">
        <v>230</v>
      </c>
      <c r="C9" s="65" t="s">
        <v>3331</v>
      </c>
      <c r="D9" s="66">
        <v>3</v>
      </c>
      <c r="E9" s="67" t="s">
        <v>132</v>
      </c>
      <c r="F9" s="68">
        <v>35</v>
      </c>
      <c r="G9" s="65"/>
      <c r="H9" s="69"/>
      <c r="I9" s="70"/>
      <c r="J9" s="70"/>
      <c r="K9" s="34" t="s">
        <v>65</v>
      </c>
      <c r="L9" s="77">
        <v>9</v>
      </c>
      <c r="M9" s="77"/>
      <c r="N9" s="72"/>
      <c r="O9" s="79" t="s">
        <v>385</v>
      </c>
      <c r="P9" s="81">
        <v>43627.551354166666</v>
      </c>
      <c r="Q9" s="79" t="s">
        <v>392</v>
      </c>
      <c r="R9" s="79"/>
      <c r="S9" s="79"/>
      <c r="T9" s="79"/>
      <c r="U9" s="79"/>
      <c r="V9" s="82" t="s">
        <v>595</v>
      </c>
      <c r="W9" s="81">
        <v>43627.551354166666</v>
      </c>
      <c r="X9" s="82" t="s">
        <v>700</v>
      </c>
      <c r="Y9" s="79"/>
      <c r="Z9" s="79"/>
      <c r="AA9" s="85" t="s">
        <v>889</v>
      </c>
      <c r="AB9" s="79"/>
      <c r="AC9" s="79" t="b">
        <v>0</v>
      </c>
      <c r="AD9" s="79">
        <v>0</v>
      </c>
      <c r="AE9" s="85" t="s">
        <v>1083</v>
      </c>
      <c r="AF9" s="79" t="b">
        <v>0</v>
      </c>
      <c r="AG9" s="79" t="s">
        <v>1098</v>
      </c>
      <c r="AH9" s="79"/>
      <c r="AI9" s="85" t="s">
        <v>1083</v>
      </c>
      <c r="AJ9" s="79" t="b">
        <v>0</v>
      </c>
      <c r="AK9" s="79">
        <v>1</v>
      </c>
      <c r="AL9" s="85" t="s">
        <v>903</v>
      </c>
      <c r="AM9" s="79" t="s">
        <v>1110</v>
      </c>
      <c r="AN9" s="79" t="b">
        <v>0</v>
      </c>
      <c r="AO9" s="85" t="s">
        <v>903</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v>0</v>
      </c>
      <c r="BE9" s="49">
        <v>0</v>
      </c>
      <c r="BF9" s="48">
        <v>0</v>
      </c>
      <c r="BG9" s="49">
        <v>0</v>
      </c>
      <c r="BH9" s="48">
        <v>0</v>
      </c>
      <c r="BI9" s="49">
        <v>0</v>
      </c>
      <c r="BJ9" s="48">
        <v>22</v>
      </c>
      <c r="BK9" s="49">
        <v>100</v>
      </c>
      <c r="BL9" s="48">
        <v>22</v>
      </c>
    </row>
    <row r="10" spans="1:64" ht="15">
      <c r="A10" s="64" t="s">
        <v>218</v>
      </c>
      <c r="B10" s="64" t="s">
        <v>231</v>
      </c>
      <c r="C10" s="65" t="s">
        <v>3332</v>
      </c>
      <c r="D10" s="66">
        <v>3</v>
      </c>
      <c r="E10" s="67" t="s">
        <v>136</v>
      </c>
      <c r="F10" s="68">
        <v>35</v>
      </c>
      <c r="G10" s="65"/>
      <c r="H10" s="69"/>
      <c r="I10" s="70"/>
      <c r="J10" s="70"/>
      <c r="K10" s="34" t="s">
        <v>65</v>
      </c>
      <c r="L10" s="77">
        <v>10</v>
      </c>
      <c r="M10" s="77"/>
      <c r="N10" s="72"/>
      <c r="O10" s="79" t="s">
        <v>385</v>
      </c>
      <c r="P10" s="81">
        <v>43621.40896990741</v>
      </c>
      <c r="Q10" s="79" t="s">
        <v>393</v>
      </c>
      <c r="R10" s="79"/>
      <c r="S10" s="79"/>
      <c r="T10" s="79"/>
      <c r="U10" s="79"/>
      <c r="V10" s="82" t="s">
        <v>596</v>
      </c>
      <c r="W10" s="81">
        <v>43621.40896990741</v>
      </c>
      <c r="X10" s="82" t="s">
        <v>701</v>
      </c>
      <c r="Y10" s="79"/>
      <c r="Z10" s="79"/>
      <c r="AA10" s="85" t="s">
        <v>890</v>
      </c>
      <c r="AB10" s="79"/>
      <c r="AC10" s="79" t="b">
        <v>0</v>
      </c>
      <c r="AD10" s="79">
        <v>0</v>
      </c>
      <c r="AE10" s="85" t="s">
        <v>1083</v>
      </c>
      <c r="AF10" s="79" t="b">
        <v>0</v>
      </c>
      <c r="AG10" s="79" t="s">
        <v>1098</v>
      </c>
      <c r="AH10" s="79"/>
      <c r="AI10" s="85" t="s">
        <v>1083</v>
      </c>
      <c r="AJ10" s="79" t="b">
        <v>0</v>
      </c>
      <c r="AK10" s="79">
        <v>1</v>
      </c>
      <c r="AL10" s="85" t="s">
        <v>905</v>
      </c>
      <c r="AM10" s="79" t="s">
        <v>1110</v>
      </c>
      <c r="AN10" s="79" t="b">
        <v>0</v>
      </c>
      <c r="AO10" s="85" t="s">
        <v>905</v>
      </c>
      <c r="AP10" s="79" t="s">
        <v>176</v>
      </c>
      <c r="AQ10" s="79">
        <v>0</v>
      </c>
      <c r="AR10" s="79">
        <v>0</v>
      </c>
      <c r="AS10" s="79"/>
      <c r="AT10" s="79"/>
      <c r="AU10" s="79"/>
      <c r="AV10" s="79"/>
      <c r="AW10" s="79"/>
      <c r="AX10" s="79"/>
      <c r="AY10" s="79"/>
      <c r="AZ10" s="79"/>
      <c r="BA10">
        <v>2</v>
      </c>
      <c r="BB10" s="78" t="str">
        <f>REPLACE(INDEX(GroupVertices[Group],MATCH(Edges[[#This Row],[Vertex 1]],GroupVertices[Vertex],0)),1,1,"")</f>
        <v>6</v>
      </c>
      <c r="BC10" s="78" t="str">
        <f>REPLACE(INDEX(GroupVertices[Group],MATCH(Edges[[#This Row],[Vertex 2]],GroupVertices[Vertex],0)),1,1,"")</f>
        <v>6</v>
      </c>
      <c r="BD10" s="48">
        <v>0</v>
      </c>
      <c r="BE10" s="49">
        <v>0</v>
      </c>
      <c r="BF10" s="48">
        <v>0</v>
      </c>
      <c r="BG10" s="49">
        <v>0</v>
      </c>
      <c r="BH10" s="48">
        <v>0</v>
      </c>
      <c r="BI10" s="49">
        <v>0</v>
      </c>
      <c r="BJ10" s="48">
        <v>36</v>
      </c>
      <c r="BK10" s="49">
        <v>100</v>
      </c>
      <c r="BL10" s="48">
        <v>36</v>
      </c>
    </row>
    <row r="11" spans="1:64" ht="15">
      <c r="A11" s="64" t="s">
        <v>218</v>
      </c>
      <c r="B11" s="64" t="s">
        <v>231</v>
      </c>
      <c r="C11" s="65" t="s">
        <v>3332</v>
      </c>
      <c r="D11" s="66">
        <v>3</v>
      </c>
      <c r="E11" s="67" t="s">
        <v>136</v>
      </c>
      <c r="F11" s="68">
        <v>35</v>
      </c>
      <c r="G11" s="65"/>
      <c r="H11" s="69"/>
      <c r="I11" s="70"/>
      <c r="J11" s="70"/>
      <c r="K11" s="34" t="s">
        <v>65</v>
      </c>
      <c r="L11" s="77">
        <v>11</v>
      </c>
      <c r="M11" s="77"/>
      <c r="N11" s="72"/>
      <c r="O11" s="79" t="s">
        <v>385</v>
      </c>
      <c r="P11" s="81">
        <v>43627.915983796294</v>
      </c>
      <c r="Q11" s="79" t="s">
        <v>392</v>
      </c>
      <c r="R11" s="79"/>
      <c r="S11" s="79"/>
      <c r="T11" s="79"/>
      <c r="U11" s="79"/>
      <c r="V11" s="82" t="s">
        <v>596</v>
      </c>
      <c r="W11" s="81">
        <v>43627.915983796294</v>
      </c>
      <c r="X11" s="82" t="s">
        <v>702</v>
      </c>
      <c r="Y11" s="79"/>
      <c r="Z11" s="79"/>
      <c r="AA11" s="85" t="s">
        <v>891</v>
      </c>
      <c r="AB11" s="79"/>
      <c r="AC11" s="79" t="b">
        <v>0</v>
      </c>
      <c r="AD11" s="79">
        <v>0</v>
      </c>
      <c r="AE11" s="85" t="s">
        <v>1083</v>
      </c>
      <c r="AF11" s="79" t="b">
        <v>0</v>
      </c>
      <c r="AG11" s="79" t="s">
        <v>1098</v>
      </c>
      <c r="AH11" s="79"/>
      <c r="AI11" s="85" t="s">
        <v>1083</v>
      </c>
      <c r="AJ11" s="79" t="b">
        <v>0</v>
      </c>
      <c r="AK11" s="79">
        <v>6</v>
      </c>
      <c r="AL11" s="85" t="s">
        <v>903</v>
      </c>
      <c r="AM11" s="79" t="s">
        <v>1110</v>
      </c>
      <c r="AN11" s="79" t="b">
        <v>0</v>
      </c>
      <c r="AO11" s="85" t="s">
        <v>903</v>
      </c>
      <c r="AP11" s="79" t="s">
        <v>176</v>
      </c>
      <c r="AQ11" s="79">
        <v>0</v>
      </c>
      <c r="AR11" s="79">
        <v>0</v>
      </c>
      <c r="AS11" s="79"/>
      <c r="AT11" s="79"/>
      <c r="AU11" s="79"/>
      <c r="AV11" s="79"/>
      <c r="AW11" s="79"/>
      <c r="AX11" s="79"/>
      <c r="AY11" s="79"/>
      <c r="AZ11" s="79"/>
      <c r="BA11">
        <v>2</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218</v>
      </c>
      <c r="B12" s="64" t="s">
        <v>230</v>
      </c>
      <c r="C12" s="65" t="s">
        <v>3331</v>
      </c>
      <c r="D12" s="66">
        <v>3</v>
      </c>
      <c r="E12" s="67" t="s">
        <v>132</v>
      </c>
      <c r="F12" s="68">
        <v>35</v>
      </c>
      <c r="G12" s="65"/>
      <c r="H12" s="69"/>
      <c r="I12" s="70"/>
      <c r="J12" s="70"/>
      <c r="K12" s="34" t="s">
        <v>65</v>
      </c>
      <c r="L12" s="77">
        <v>12</v>
      </c>
      <c r="M12" s="77"/>
      <c r="N12" s="72"/>
      <c r="O12" s="79" t="s">
        <v>385</v>
      </c>
      <c r="P12" s="81">
        <v>43627.915983796294</v>
      </c>
      <c r="Q12" s="79" t="s">
        <v>392</v>
      </c>
      <c r="R12" s="79"/>
      <c r="S12" s="79"/>
      <c r="T12" s="79"/>
      <c r="U12" s="79"/>
      <c r="V12" s="82" t="s">
        <v>596</v>
      </c>
      <c r="W12" s="81">
        <v>43627.915983796294</v>
      </c>
      <c r="X12" s="82" t="s">
        <v>702</v>
      </c>
      <c r="Y12" s="79"/>
      <c r="Z12" s="79"/>
      <c r="AA12" s="85" t="s">
        <v>891</v>
      </c>
      <c r="AB12" s="79"/>
      <c r="AC12" s="79" t="b">
        <v>0</v>
      </c>
      <c r="AD12" s="79">
        <v>0</v>
      </c>
      <c r="AE12" s="85" t="s">
        <v>1083</v>
      </c>
      <c r="AF12" s="79" t="b">
        <v>0</v>
      </c>
      <c r="AG12" s="79" t="s">
        <v>1098</v>
      </c>
      <c r="AH12" s="79"/>
      <c r="AI12" s="85" t="s">
        <v>1083</v>
      </c>
      <c r="AJ12" s="79" t="b">
        <v>0</v>
      </c>
      <c r="AK12" s="79">
        <v>6</v>
      </c>
      <c r="AL12" s="85" t="s">
        <v>903</v>
      </c>
      <c r="AM12" s="79" t="s">
        <v>1110</v>
      </c>
      <c r="AN12" s="79" t="b">
        <v>0</v>
      </c>
      <c r="AO12" s="85" t="s">
        <v>903</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0</v>
      </c>
      <c r="BE12" s="49">
        <v>0</v>
      </c>
      <c r="BF12" s="48">
        <v>0</v>
      </c>
      <c r="BG12" s="49">
        <v>0</v>
      </c>
      <c r="BH12" s="48">
        <v>0</v>
      </c>
      <c r="BI12" s="49">
        <v>0</v>
      </c>
      <c r="BJ12" s="48">
        <v>22</v>
      </c>
      <c r="BK12" s="49">
        <v>100</v>
      </c>
      <c r="BL12" s="48">
        <v>22</v>
      </c>
    </row>
    <row r="13" spans="1:64" ht="15">
      <c r="A13" s="64" t="s">
        <v>219</v>
      </c>
      <c r="B13" s="64" t="s">
        <v>231</v>
      </c>
      <c r="C13" s="65" t="s">
        <v>3331</v>
      </c>
      <c r="D13" s="66">
        <v>3</v>
      </c>
      <c r="E13" s="67" t="s">
        <v>132</v>
      </c>
      <c r="F13" s="68">
        <v>35</v>
      </c>
      <c r="G13" s="65"/>
      <c r="H13" s="69"/>
      <c r="I13" s="70"/>
      <c r="J13" s="70"/>
      <c r="K13" s="34" t="s">
        <v>65</v>
      </c>
      <c r="L13" s="77">
        <v>13</v>
      </c>
      <c r="M13" s="77"/>
      <c r="N13" s="72"/>
      <c r="O13" s="79" t="s">
        <v>385</v>
      </c>
      <c r="P13" s="81">
        <v>43628.10208333333</v>
      </c>
      <c r="Q13" s="79" t="s">
        <v>392</v>
      </c>
      <c r="R13" s="79"/>
      <c r="S13" s="79"/>
      <c r="T13" s="79"/>
      <c r="U13" s="79"/>
      <c r="V13" s="82" t="s">
        <v>597</v>
      </c>
      <c r="W13" s="81">
        <v>43628.10208333333</v>
      </c>
      <c r="X13" s="82" t="s">
        <v>703</v>
      </c>
      <c r="Y13" s="79"/>
      <c r="Z13" s="79"/>
      <c r="AA13" s="85" t="s">
        <v>892</v>
      </c>
      <c r="AB13" s="79"/>
      <c r="AC13" s="79" t="b">
        <v>0</v>
      </c>
      <c r="AD13" s="79">
        <v>0</v>
      </c>
      <c r="AE13" s="85" t="s">
        <v>1083</v>
      </c>
      <c r="AF13" s="79" t="b">
        <v>0</v>
      </c>
      <c r="AG13" s="79" t="s">
        <v>1098</v>
      </c>
      <c r="AH13" s="79"/>
      <c r="AI13" s="85" t="s">
        <v>1083</v>
      </c>
      <c r="AJ13" s="79" t="b">
        <v>0</v>
      </c>
      <c r="AK13" s="79">
        <v>6</v>
      </c>
      <c r="AL13" s="85" t="s">
        <v>903</v>
      </c>
      <c r="AM13" s="79" t="s">
        <v>1111</v>
      </c>
      <c r="AN13" s="79" t="b">
        <v>0</v>
      </c>
      <c r="AO13" s="85" t="s">
        <v>903</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219</v>
      </c>
      <c r="B14" s="64" t="s">
        <v>230</v>
      </c>
      <c r="C14" s="65" t="s">
        <v>3331</v>
      </c>
      <c r="D14" s="66">
        <v>3</v>
      </c>
      <c r="E14" s="67" t="s">
        <v>132</v>
      </c>
      <c r="F14" s="68">
        <v>35</v>
      </c>
      <c r="G14" s="65"/>
      <c r="H14" s="69"/>
      <c r="I14" s="70"/>
      <c r="J14" s="70"/>
      <c r="K14" s="34" t="s">
        <v>65</v>
      </c>
      <c r="L14" s="77">
        <v>14</v>
      </c>
      <c r="M14" s="77"/>
      <c r="N14" s="72"/>
      <c r="O14" s="79" t="s">
        <v>385</v>
      </c>
      <c r="P14" s="81">
        <v>43628.10208333333</v>
      </c>
      <c r="Q14" s="79" t="s">
        <v>392</v>
      </c>
      <c r="R14" s="79"/>
      <c r="S14" s="79"/>
      <c r="T14" s="79"/>
      <c r="U14" s="79"/>
      <c r="V14" s="82" t="s">
        <v>597</v>
      </c>
      <c r="W14" s="81">
        <v>43628.10208333333</v>
      </c>
      <c r="X14" s="82" t="s">
        <v>703</v>
      </c>
      <c r="Y14" s="79"/>
      <c r="Z14" s="79"/>
      <c r="AA14" s="85" t="s">
        <v>892</v>
      </c>
      <c r="AB14" s="79"/>
      <c r="AC14" s="79" t="b">
        <v>0</v>
      </c>
      <c r="AD14" s="79">
        <v>0</v>
      </c>
      <c r="AE14" s="85" t="s">
        <v>1083</v>
      </c>
      <c r="AF14" s="79" t="b">
        <v>0</v>
      </c>
      <c r="AG14" s="79" t="s">
        <v>1098</v>
      </c>
      <c r="AH14" s="79"/>
      <c r="AI14" s="85" t="s">
        <v>1083</v>
      </c>
      <c r="AJ14" s="79" t="b">
        <v>0</v>
      </c>
      <c r="AK14" s="79">
        <v>6</v>
      </c>
      <c r="AL14" s="85" t="s">
        <v>903</v>
      </c>
      <c r="AM14" s="79" t="s">
        <v>1111</v>
      </c>
      <c r="AN14" s="79" t="b">
        <v>0</v>
      </c>
      <c r="AO14" s="85" t="s">
        <v>903</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0</v>
      </c>
      <c r="BE14" s="49">
        <v>0</v>
      </c>
      <c r="BF14" s="48">
        <v>0</v>
      </c>
      <c r="BG14" s="49">
        <v>0</v>
      </c>
      <c r="BH14" s="48">
        <v>0</v>
      </c>
      <c r="BI14" s="49">
        <v>0</v>
      </c>
      <c r="BJ14" s="48">
        <v>22</v>
      </c>
      <c r="BK14" s="49">
        <v>100</v>
      </c>
      <c r="BL14" s="48">
        <v>22</v>
      </c>
    </row>
    <row r="15" spans="1:64" ht="15">
      <c r="A15" s="64" t="s">
        <v>220</v>
      </c>
      <c r="B15" s="64" t="s">
        <v>266</v>
      </c>
      <c r="C15" s="65" t="s">
        <v>3331</v>
      </c>
      <c r="D15" s="66">
        <v>3</v>
      </c>
      <c r="E15" s="67" t="s">
        <v>132</v>
      </c>
      <c r="F15" s="68">
        <v>35</v>
      </c>
      <c r="G15" s="65"/>
      <c r="H15" s="69"/>
      <c r="I15" s="70"/>
      <c r="J15" s="70"/>
      <c r="K15" s="34" t="s">
        <v>65</v>
      </c>
      <c r="L15" s="77">
        <v>15</v>
      </c>
      <c r="M15" s="77"/>
      <c r="N15" s="72"/>
      <c r="O15" s="79" t="s">
        <v>385</v>
      </c>
      <c r="P15" s="81">
        <v>43628.13979166667</v>
      </c>
      <c r="Q15" s="79" t="s">
        <v>394</v>
      </c>
      <c r="R15" s="79"/>
      <c r="S15" s="79"/>
      <c r="T15" s="79" t="s">
        <v>526</v>
      </c>
      <c r="U15" s="82" t="s">
        <v>546</v>
      </c>
      <c r="V15" s="82" t="s">
        <v>546</v>
      </c>
      <c r="W15" s="81">
        <v>43628.13979166667</v>
      </c>
      <c r="X15" s="82" t="s">
        <v>704</v>
      </c>
      <c r="Y15" s="79"/>
      <c r="Z15" s="79"/>
      <c r="AA15" s="85" t="s">
        <v>893</v>
      </c>
      <c r="AB15" s="79"/>
      <c r="AC15" s="79" t="b">
        <v>0</v>
      </c>
      <c r="AD15" s="79">
        <v>0</v>
      </c>
      <c r="AE15" s="85" t="s">
        <v>1083</v>
      </c>
      <c r="AF15" s="79" t="b">
        <v>0</v>
      </c>
      <c r="AG15" s="79" t="s">
        <v>1096</v>
      </c>
      <c r="AH15" s="79"/>
      <c r="AI15" s="85" t="s">
        <v>1083</v>
      </c>
      <c r="AJ15" s="79" t="b">
        <v>0</v>
      </c>
      <c r="AK15" s="79">
        <v>1</v>
      </c>
      <c r="AL15" s="85" t="s">
        <v>941</v>
      </c>
      <c r="AM15" s="79" t="s">
        <v>1110</v>
      </c>
      <c r="AN15" s="79" t="b">
        <v>0</v>
      </c>
      <c r="AO15" s="85" t="s">
        <v>941</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0</v>
      </c>
      <c r="BE15" s="49">
        <v>0</v>
      </c>
      <c r="BF15" s="48">
        <v>0</v>
      </c>
      <c r="BG15" s="49">
        <v>0</v>
      </c>
      <c r="BH15" s="48">
        <v>0</v>
      </c>
      <c r="BI15" s="49">
        <v>0</v>
      </c>
      <c r="BJ15" s="48">
        <v>10</v>
      </c>
      <c r="BK15" s="49">
        <v>100</v>
      </c>
      <c r="BL15" s="48">
        <v>10</v>
      </c>
    </row>
    <row r="16" spans="1:64" ht="15">
      <c r="A16" s="64" t="s">
        <v>221</v>
      </c>
      <c r="B16" s="64" t="s">
        <v>231</v>
      </c>
      <c r="C16" s="65" t="s">
        <v>3331</v>
      </c>
      <c r="D16" s="66">
        <v>3</v>
      </c>
      <c r="E16" s="67" t="s">
        <v>132</v>
      </c>
      <c r="F16" s="68">
        <v>35</v>
      </c>
      <c r="G16" s="65"/>
      <c r="H16" s="69"/>
      <c r="I16" s="70"/>
      <c r="J16" s="70"/>
      <c r="K16" s="34" t="s">
        <v>65</v>
      </c>
      <c r="L16" s="77">
        <v>16</v>
      </c>
      <c r="M16" s="77"/>
      <c r="N16" s="72"/>
      <c r="O16" s="79" t="s">
        <v>385</v>
      </c>
      <c r="P16" s="81">
        <v>43628.370729166665</v>
      </c>
      <c r="Q16" s="79" t="s">
        <v>392</v>
      </c>
      <c r="R16" s="79"/>
      <c r="S16" s="79"/>
      <c r="T16" s="79"/>
      <c r="U16" s="79"/>
      <c r="V16" s="82" t="s">
        <v>598</v>
      </c>
      <c r="W16" s="81">
        <v>43628.370729166665</v>
      </c>
      <c r="X16" s="82" t="s">
        <v>705</v>
      </c>
      <c r="Y16" s="79"/>
      <c r="Z16" s="79"/>
      <c r="AA16" s="85" t="s">
        <v>894</v>
      </c>
      <c r="AB16" s="79"/>
      <c r="AC16" s="79" t="b">
        <v>0</v>
      </c>
      <c r="AD16" s="79">
        <v>0</v>
      </c>
      <c r="AE16" s="85" t="s">
        <v>1083</v>
      </c>
      <c r="AF16" s="79" t="b">
        <v>0</v>
      </c>
      <c r="AG16" s="79" t="s">
        <v>1098</v>
      </c>
      <c r="AH16" s="79"/>
      <c r="AI16" s="85" t="s">
        <v>1083</v>
      </c>
      <c r="AJ16" s="79" t="b">
        <v>0</v>
      </c>
      <c r="AK16" s="79">
        <v>6</v>
      </c>
      <c r="AL16" s="85" t="s">
        <v>903</v>
      </c>
      <c r="AM16" s="79" t="s">
        <v>1110</v>
      </c>
      <c r="AN16" s="79" t="b">
        <v>0</v>
      </c>
      <c r="AO16" s="85" t="s">
        <v>903</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c r="BE16" s="49"/>
      <c r="BF16" s="48"/>
      <c r="BG16" s="49"/>
      <c r="BH16" s="48"/>
      <c r="BI16" s="49"/>
      <c r="BJ16" s="48"/>
      <c r="BK16" s="49"/>
      <c r="BL16" s="48"/>
    </row>
    <row r="17" spans="1:64" ht="15">
      <c r="A17" s="64" t="s">
        <v>221</v>
      </c>
      <c r="B17" s="64" t="s">
        <v>230</v>
      </c>
      <c r="C17" s="65" t="s">
        <v>3331</v>
      </c>
      <c r="D17" s="66">
        <v>3</v>
      </c>
      <c r="E17" s="67" t="s">
        <v>132</v>
      </c>
      <c r="F17" s="68">
        <v>35</v>
      </c>
      <c r="G17" s="65"/>
      <c r="H17" s="69"/>
      <c r="I17" s="70"/>
      <c r="J17" s="70"/>
      <c r="K17" s="34" t="s">
        <v>65</v>
      </c>
      <c r="L17" s="77">
        <v>17</v>
      </c>
      <c r="M17" s="77"/>
      <c r="N17" s="72"/>
      <c r="O17" s="79" t="s">
        <v>385</v>
      </c>
      <c r="P17" s="81">
        <v>43628.370729166665</v>
      </c>
      <c r="Q17" s="79" t="s">
        <v>392</v>
      </c>
      <c r="R17" s="79"/>
      <c r="S17" s="79"/>
      <c r="T17" s="79"/>
      <c r="U17" s="79"/>
      <c r="V17" s="82" t="s">
        <v>598</v>
      </c>
      <c r="W17" s="81">
        <v>43628.370729166665</v>
      </c>
      <c r="X17" s="82" t="s">
        <v>705</v>
      </c>
      <c r="Y17" s="79"/>
      <c r="Z17" s="79"/>
      <c r="AA17" s="85" t="s">
        <v>894</v>
      </c>
      <c r="AB17" s="79"/>
      <c r="AC17" s="79" t="b">
        <v>0</v>
      </c>
      <c r="AD17" s="79">
        <v>0</v>
      </c>
      <c r="AE17" s="85" t="s">
        <v>1083</v>
      </c>
      <c r="AF17" s="79" t="b">
        <v>0</v>
      </c>
      <c r="AG17" s="79" t="s">
        <v>1098</v>
      </c>
      <c r="AH17" s="79"/>
      <c r="AI17" s="85" t="s">
        <v>1083</v>
      </c>
      <c r="AJ17" s="79" t="b">
        <v>0</v>
      </c>
      <c r="AK17" s="79">
        <v>6</v>
      </c>
      <c r="AL17" s="85" t="s">
        <v>903</v>
      </c>
      <c r="AM17" s="79" t="s">
        <v>1110</v>
      </c>
      <c r="AN17" s="79" t="b">
        <v>0</v>
      </c>
      <c r="AO17" s="85" t="s">
        <v>903</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v>0</v>
      </c>
      <c r="BE17" s="49">
        <v>0</v>
      </c>
      <c r="BF17" s="48">
        <v>0</v>
      </c>
      <c r="BG17" s="49">
        <v>0</v>
      </c>
      <c r="BH17" s="48">
        <v>0</v>
      </c>
      <c r="BI17" s="49">
        <v>0</v>
      </c>
      <c r="BJ17" s="48">
        <v>22</v>
      </c>
      <c r="BK17" s="49">
        <v>100</v>
      </c>
      <c r="BL17" s="48">
        <v>22</v>
      </c>
    </row>
    <row r="18" spans="1:64" ht="15">
      <c r="A18" s="64" t="s">
        <v>222</v>
      </c>
      <c r="B18" s="64" t="s">
        <v>231</v>
      </c>
      <c r="C18" s="65" t="s">
        <v>3331</v>
      </c>
      <c r="D18" s="66">
        <v>3</v>
      </c>
      <c r="E18" s="67" t="s">
        <v>132</v>
      </c>
      <c r="F18" s="68">
        <v>35</v>
      </c>
      <c r="G18" s="65"/>
      <c r="H18" s="69"/>
      <c r="I18" s="70"/>
      <c r="J18" s="70"/>
      <c r="K18" s="34" t="s">
        <v>65</v>
      </c>
      <c r="L18" s="77">
        <v>18</v>
      </c>
      <c r="M18" s="77"/>
      <c r="N18" s="72"/>
      <c r="O18" s="79" t="s">
        <v>385</v>
      </c>
      <c r="P18" s="81">
        <v>43628.59349537037</v>
      </c>
      <c r="Q18" s="79" t="s">
        <v>392</v>
      </c>
      <c r="R18" s="79"/>
      <c r="S18" s="79"/>
      <c r="T18" s="79"/>
      <c r="U18" s="79"/>
      <c r="V18" s="82" t="s">
        <v>599</v>
      </c>
      <c r="W18" s="81">
        <v>43628.59349537037</v>
      </c>
      <c r="X18" s="82" t="s">
        <v>706</v>
      </c>
      <c r="Y18" s="79"/>
      <c r="Z18" s="79"/>
      <c r="AA18" s="85" t="s">
        <v>895</v>
      </c>
      <c r="AB18" s="79"/>
      <c r="AC18" s="79" t="b">
        <v>0</v>
      </c>
      <c r="AD18" s="79">
        <v>0</v>
      </c>
      <c r="AE18" s="85" t="s">
        <v>1083</v>
      </c>
      <c r="AF18" s="79" t="b">
        <v>0</v>
      </c>
      <c r="AG18" s="79" t="s">
        <v>1098</v>
      </c>
      <c r="AH18" s="79"/>
      <c r="AI18" s="85" t="s">
        <v>1083</v>
      </c>
      <c r="AJ18" s="79" t="b">
        <v>0</v>
      </c>
      <c r="AK18" s="79">
        <v>6</v>
      </c>
      <c r="AL18" s="85" t="s">
        <v>903</v>
      </c>
      <c r="AM18" s="79" t="s">
        <v>1109</v>
      </c>
      <c r="AN18" s="79" t="b">
        <v>0</v>
      </c>
      <c r="AO18" s="85" t="s">
        <v>903</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222</v>
      </c>
      <c r="B19" s="64" t="s">
        <v>230</v>
      </c>
      <c r="C19" s="65" t="s">
        <v>3331</v>
      </c>
      <c r="D19" s="66">
        <v>3</v>
      </c>
      <c r="E19" s="67" t="s">
        <v>132</v>
      </c>
      <c r="F19" s="68">
        <v>35</v>
      </c>
      <c r="G19" s="65"/>
      <c r="H19" s="69"/>
      <c r="I19" s="70"/>
      <c r="J19" s="70"/>
      <c r="K19" s="34" t="s">
        <v>65</v>
      </c>
      <c r="L19" s="77">
        <v>19</v>
      </c>
      <c r="M19" s="77"/>
      <c r="N19" s="72"/>
      <c r="O19" s="79" t="s">
        <v>385</v>
      </c>
      <c r="P19" s="81">
        <v>43628.59349537037</v>
      </c>
      <c r="Q19" s="79" t="s">
        <v>392</v>
      </c>
      <c r="R19" s="79"/>
      <c r="S19" s="79"/>
      <c r="T19" s="79"/>
      <c r="U19" s="79"/>
      <c r="V19" s="82" t="s">
        <v>599</v>
      </c>
      <c r="W19" s="81">
        <v>43628.59349537037</v>
      </c>
      <c r="X19" s="82" t="s">
        <v>706</v>
      </c>
      <c r="Y19" s="79"/>
      <c r="Z19" s="79"/>
      <c r="AA19" s="85" t="s">
        <v>895</v>
      </c>
      <c r="AB19" s="79"/>
      <c r="AC19" s="79" t="b">
        <v>0</v>
      </c>
      <c r="AD19" s="79">
        <v>0</v>
      </c>
      <c r="AE19" s="85" t="s">
        <v>1083</v>
      </c>
      <c r="AF19" s="79" t="b">
        <v>0</v>
      </c>
      <c r="AG19" s="79" t="s">
        <v>1098</v>
      </c>
      <c r="AH19" s="79"/>
      <c r="AI19" s="85" t="s">
        <v>1083</v>
      </c>
      <c r="AJ19" s="79" t="b">
        <v>0</v>
      </c>
      <c r="AK19" s="79">
        <v>6</v>
      </c>
      <c r="AL19" s="85" t="s">
        <v>903</v>
      </c>
      <c r="AM19" s="79" t="s">
        <v>1109</v>
      </c>
      <c r="AN19" s="79" t="b">
        <v>0</v>
      </c>
      <c r="AO19" s="85" t="s">
        <v>903</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v>0</v>
      </c>
      <c r="BE19" s="49">
        <v>0</v>
      </c>
      <c r="BF19" s="48">
        <v>0</v>
      </c>
      <c r="BG19" s="49">
        <v>0</v>
      </c>
      <c r="BH19" s="48">
        <v>0</v>
      </c>
      <c r="BI19" s="49">
        <v>0</v>
      </c>
      <c r="BJ19" s="48">
        <v>22</v>
      </c>
      <c r="BK19" s="49">
        <v>100</v>
      </c>
      <c r="BL19" s="48">
        <v>22</v>
      </c>
    </row>
    <row r="20" spans="1:64" ht="15">
      <c r="A20" s="64" t="s">
        <v>223</v>
      </c>
      <c r="B20" s="64" t="s">
        <v>372</v>
      </c>
      <c r="C20" s="65" t="s">
        <v>3331</v>
      </c>
      <c r="D20" s="66">
        <v>3</v>
      </c>
      <c r="E20" s="67" t="s">
        <v>132</v>
      </c>
      <c r="F20" s="68">
        <v>35</v>
      </c>
      <c r="G20" s="65"/>
      <c r="H20" s="69"/>
      <c r="I20" s="70"/>
      <c r="J20" s="70"/>
      <c r="K20" s="34" t="s">
        <v>65</v>
      </c>
      <c r="L20" s="77">
        <v>20</v>
      </c>
      <c r="M20" s="77"/>
      <c r="N20" s="72"/>
      <c r="O20" s="79" t="s">
        <v>385</v>
      </c>
      <c r="P20" s="81">
        <v>43629.95402777778</v>
      </c>
      <c r="Q20" s="79" t="s">
        <v>395</v>
      </c>
      <c r="R20" s="79"/>
      <c r="S20" s="79"/>
      <c r="T20" s="79"/>
      <c r="U20" s="82" t="s">
        <v>547</v>
      </c>
      <c r="V20" s="82" t="s">
        <v>547</v>
      </c>
      <c r="W20" s="81">
        <v>43629.95402777778</v>
      </c>
      <c r="X20" s="82" t="s">
        <v>707</v>
      </c>
      <c r="Y20" s="79"/>
      <c r="Z20" s="79"/>
      <c r="AA20" s="85" t="s">
        <v>896</v>
      </c>
      <c r="AB20" s="85" t="s">
        <v>1073</v>
      </c>
      <c r="AC20" s="79" t="b">
        <v>0</v>
      </c>
      <c r="AD20" s="79">
        <v>3</v>
      </c>
      <c r="AE20" s="85" t="s">
        <v>1084</v>
      </c>
      <c r="AF20" s="79" t="b">
        <v>0</v>
      </c>
      <c r="AG20" s="79" t="s">
        <v>1096</v>
      </c>
      <c r="AH20" s="79"/>
      <c r="AI20" s="85" t="s">
        <v>1083</v>
      </c>
      <c r="AJ20" s="79" t="b">
        <v>0</v>
      </c>
      <c r="AK20" s="79">
        <v>0</v>
      </c>
      <c r="AL20" s="85" t="s">
        <v>1083</v>
      </c>
      <c r="AM20" s="79" t="s">
        <v>1110</v>
      </c>
      <c r="AN20" s="79" t="b">
        <v>0</v>
      </c>
      <c r="AO20" s="85" t="s">
        <v>1073</v>
      </c>
      <c r="AP20" s="79" t="s">
        <v>176</v>
      </c>
      <c r="AQ20" s="79">
        <v>0</v>
      </c>
      <c r="AR20" s="79">
        <v>0</v>
      </c>
      <c r="AS20" s="79"/>
      <c r="AT20" s="79"/>
      <c r="AU20" s="79"/>
      <c r="AV20" s="79"/>
      <c r="AW20" s="79"/>
      <c r="AX20" s="79"/>
      <c r="AY20" s="79"/>
      <c r="AZ20" s="79"/>
      <c r="BA20">
        <v>1</v>
      </c>
      <c r="BB20" s="78" t="str">
        <f>REPLACE(INDEX(GroupVertices[Group],MATCH(Edges[[#This Row],[Vertex 1]],GroupVertices[Vertex],0)),1,1,"")</f>
        <v>14</v>
      </c>
      <c r="BC20" s="78" t="str">
        <f>REPLACE(INDEX(GroupVertices[Group],MATCH(Edges[[#This Row],[Vertex 2]],GroupVertices[Vertex],0)),1,1,"")</f>
        <v>14</v>
      </c>
      <c r="BD20" s="48"/>
      <c r="BE20" s="49"/>
      <c r="BF20" s="48"/>
      <c r="BG20" s="49"/>
      <c r="BH20" s="48"/>
      <c r="BI20" s="49"/>
      <c r="BJ20" s="48"/>
      <c r="BK20" s="49"/>
      <c r="BL20" s="48"/>
    </row>
    <row r="21" spans="1:64" ht="15">
      <c r="A21" s="64" t="s">
        <v>223</v>
      </c>
      <c r="B21" s="64" t="s">
        <v>373</v>
      </c>
      <c r="C21" s="65" t="s">
        <v>3331</v>
      </c>
      <c r="D21" s="66">
        <v>3</v>
      </c>
      <c r="E21" s="67" t="s">
        <v>132</v>
      </c>
      <c r="F21" s="68">
        <v>35</v>
      </c>
      <c r="G21" s="65"/>
      <c r="H21" s="69"/>
      <c r="I21" s="70"/>
      <c r="J21" s="70"/>
      <c r="K21" s="34" t="s">
        <v>65</v>
      </c>
      <c r="L21" s="77">
        <v>21</v>
      </c>
      <c r="M21" s="77"/>
      <c r="N21" s="72"/>
      <c r="O21" s="79" t="s">
        <v>386</v>
      </c>
      <c r="P21" s="81">
        <v>43629.95402777778</v>
      </c>
      <c r="Q21" s="79" t="s">
        <v>395</v>
      </c>
      <c r="R21" s="79"/>
      <c r="S21" s="79"/>
      <c r="T21" s="79"/>
      <c r="U21" s="82" t="s">
        <v>547</v>
      </c>
      <c r="V21" s="82" t="s">
        <v>547</v>
      </c>
      <c r="W21" s="81">
        <v>43629.95402777778</v>
      </c>
      <c r="X21" s="82" t="s">
        <v>707</v>
      </c>
      <c r="Y21" s="79"/>
      <c r="Z21" s="79"/>
      <c r="AA21" s="85" t="s">
        <v>896</v>
      </c>
      <c r="AB21" s="85" t="s">
        <v>1073</v>
      </c>
      <c r="AC21" s="79" t="b">
        <v>0</v>
      </c>
      <c r="AD21" s="79">
        <v>3</v>
      </c>
      <c r="AE21" s="85" t="s">
        <v>1084</v>
      </c>
      <c r="AF21" s="79" t="b">
        <v>0</v>
      </c>
      <c r="AG21" s="79" t="s">
        <v>1096</v>
      </c>
      <c r="AH21" s="79"/>
      <c r="AI21" s="85" t="s">
        <v>1083</v>
      </c>
      <c r="AJ21" s="79" t="b">
        <v>0</v>
      </c>
      <c r="AK21" s="79">
        <v>0</v>
      </c>
      <c r="AL21" s="85" t="s">
        <v>1083</v>
      </c>
      <c r="AM21" s="79" t="s">
        <v>1110</v>
      </c>
      <c r="AN21" s="79" t="b">
        <v>0</v>
      </c>
      <c r="AO21" s="85" t="s">
        <v>1073</v>
      </c>
      <c r="AP21" s="79" t="s">
        <v>176</v>
      </c>
      <c r="AQ21" s="79">
        <v>0</v>
      </c>
      <c r="AR21" s="79">
        <v>0</v>
      </c>
      <c r="AS21" s="79"/>
      <c r="AT21" s="79"/>
      <c r="AU21" s="79"/>
      <c r="AV21" s="79"/>
      <c r="AW21" s="79"/>
      <c r="AX21" s="79"/>
      <c r="AY21" s="79"/>
      <c r="AZ21" s="79"/>
      <c r="BA21">
        <v>1</v>
      </c>
      <c r="BB21" s="78" t="str">
        <f>REPLACE(INDEX(GroupVertices[Group],MATCH(Edges[[#This Row],[Vertex 1]],GroupVertices[Vertex],0)),1,1,"")</f>
        <v>14</v>
      </c>
      <c r="BC21" s="78" t="str">
        <f>REPLACE(INDEX(GroupVertices[Group],MATCH(Edges[[#This Row],[Vertex 2]],GroupVertices[Vertex],0)),1,1,"")</f>
        <v>14</v>
      </c>
      <c r="BD21" s="48">
        <v>0</v>
      </c>
      <c r="BE21" s="49">
        <v>0</v>
      </c>
      <c r="BF21" s="48">
        <v>0</v>
      </c>
      <c r="BG21" s="49">
        <v>0</v>
      </c>
      <c r="BH21" s="48">
        <v>0</v>
      </c>
      <c r="BI21" s="49">
        <v>0</v>
      </c>
      <c r="BJ21" s="48">
        <v>19</v>
      </c>
      <c r="BK21" s="49">
        <v>100</v>
      </c>
      <c r="BL21" s="48">
        <v>19</v>
      </c>
    </row>
    <row r="22" spans="1:64" ht="15">
      <c r="A22" s="64" t="s">
        <v>224</v>
      </c>
      <c r="B22" s="64" t="s">
        <v>266</v>
      </c>
      <c r="C22" s="65" t="s">
        <v>3331</v>
      </c>
      <c r="D22" s="66">
        <v>3</v>
      </c>
      <c r="E22" s="67" t="s">
        <v>132</v>
      </c>
      <c r="F22" s="68">
        <v>35</v>
      </c>
      <c r="G22" s="65"/>
      <c r="H22" s="69"/>
      <c r="I22" s="70"/>
      <c r="J22" s="70"/>
      <c r="K22" s="34" t="s">
        <v>65</v>
      </c>
      <c r="L22" s="77">
        <v>22</v>
      </c>
      <c r="M22" s="77"/>
      <c r="N22" s="72"/>
      <c r="O22" s="79" t="s">
        <v>385</v>
      </c>
      <c r="P22" s="81">
        <v>43630.09321759259</v>
      </c>
      <c r="Q22" s="79" t="s">
        <v>394</v>
      </c>
      <c r="R22" s="79"/>
      <c r="S22" s="79"/>
      <c r="T22" s="79" t="s">
        <v>526</v>
      </c>
      <c r="U22" s="82" t="s">
        <v>546</v>
      </c>
      <c r="V22" s="82" t="s">
        <v>546</v>
      </c>
      <c r="W22" s="81">
        <v>43630.09321759259</v>
      </c>
      <c r="X22" s="82" t="s">
        <v>708</v>
      </c>
      <c r="Y22" s="79"/>
      <c r="Z22" s="79"/>
      <c r="AA22" s="85" t="s">
        <v>897</v>
      </c>
      <c r="AB22" s="79"/>
      <c r="AC22" s="79" t="b">
        <v>0</v>
      </c>
      <c r="AD22" s="79">
        <v>0</v>
      </c>
      <c r="AE22" s="85" t="s">
        <v>1083</v>
      </c>
      <c r="AF22" s="79" t="b">
        <v>0</v>
      </c>
      <c r="AG22" s="79" t="s">
        <v>1096</v>
      </c>
      <c r="AH22" s="79"/>
      <c r="AI22" s="85" t="s">
        <v>1083</v>
      </c>
      <c r="AJ22" s="79" t="b">
        <v>0</v>
      </c>
      <c r="AK22" s="79">
        <v>3</v>
      </c>
      <c r="AL22" s="85" t="s">
        <v>941</v>
      </c>
      <c r="AM22" s="79" t="s">
        <v>1110</v>
      </c>
      <c r="AN22" s="79" t="b">
        <v>0</v>
      </c>
      <c r="AO22" s="85" t="s">
        <v>941</v>
      </c>
      <c r="AP22" s="79" t="s">
        <v>176</v>
      </c>
      <c r="AQ22" s="79">
        <v>0</v>
      </c>
      <c r="AR22" s="79">
        <v>0</v>
      </c>
      <c r="AS22" s="79"/>
      <c r="AT22" s="79"/>
      <c r="AU22" s="79"/>
      <c r="AV22" s="79"/>
      <c r="AW22" s="79"/>
      <c r="AX22" s="79"/>
      <c r="AY22" s="79"/>
      <c r="AZ22" s="79"/>
      <c r="BA22">
        <v>1</v>
      </c>
      <c r="BB22" s="78" t="str">
        <f>REPLACE(INDEX(GroupVertices[Group],MATCH(Edges[[#This Row],[Vertex 1]],GroupVertices[Vertex],0)),1,1,"")</f>
        <v>8</v>
      </c>
      <c r="BC22" s="78" t="str">
        <f>REPLACE(INDEX(GroupVertices[Group],MATCH(Edges[[#This Row],[Vertex 2]],GroupVertices[Vertex],0)),1,1,"")</f>
        <v>8</v>
      </c>
      <c r="BD22" s="48">
        <v>0</v>
      </c>
      <c r="BE22" s="49">
        <v>0</v>
      </c>
      <c r="BF22" s="48">
        <v>0</v>
      </c>
      <c r="BG22" s="49">
        <v>0</v>
      </c>
      <c r="BH22" s="48">
        <v>0</v>
      </c>
      <c r="BI22" s="49">
        <v>0</v>
      </c>
      <c r="BJ22" s="48">
        <v>10</v>
      </c>
      <c r="BK22" s="49">
        <v>100</v>
      </c>
      <c r="BL22" s="48">
        <v>10</v>
      </c>
    </row>
    <row r="23" spans="1:64" ht="15">
      <c r="A23" s="64" t="s">
        <v>225</v>
      </c>
      <c r="B23" s="64" t="s">
        <v>266</v>
      </c>
      <c r="C23" s="65" t="s">
        <v>3331</v>
      </c>
      <c r="D23" s="66">
        <v>3</v>
      </c>
      <c r="E23" s="67" t="s">
        <v>132</v>
      </c>
      <c r="F23" s="68">
        <v>35</v>
      </c>
      <c r="G23" s="65"/>
      <c r="H23" s="69"/>
      <c r="I23" s="70"/>
      <c r="J23" s="70"/>
      <c r="K23" s="34" t="s">
        <v>65</v>
      </c>
      <c r="L23" s="77">
        <v>23</v>
      </c>
      <c r="M23" s="77"/>
      <c r="N23" s="72"/>
      <c r="O23" s="79" t="s">
        <v>385</v>
      </c>
      <c r="P23" s="81">
        <v>43630.41290509259</v>
      </c>
      <c r="Q23" s="79" t="s">
        <v>394</v>
      </c>
      <c r="R23" s="79"/>
      <c r="S23" s="79"/>
      <c r="T23" s="79" t="s">
        <v>526</v>
      </c>
      <c r="U23" s="82" t="s">
        <v>546</v>
      </c>
      <c r="V23" s="82" t="s">
        <v>546</v>
      </c>
      <c r="W23" s="81">
        <v>43630.41290509259</v>
      </c>
      <c r="X23" s="82" t="s">
        <v>709</v>
      </c>
      <c r="Y23" s="79"/>
      <c r="Z23" s="79"/>
      <c r="AA23" s="85" t="s">
        <v>898</v>
      </c>
      <c r="AB23" s="79"/>
      <c r="AC23" s="79" t="b">
        <v>0</v>
      </c>
      <c r="AD23" s="79">
        <v>0</v>
      </c>
      <c r="AE23" s="85" t="s">
        <v>1083</v>
      </c>
      <c r="AF23" s="79" t="b">
        <v>0</v>
      </c>
      <c r="AG23" s="79" t="s">
        <v>1096</v>
      </c>
      <c r="AH23" s="79"/>
      <c r="AI23" s="85" t="s">
        <v>1083</v>
      </c>
      <c r="AJ23" s="79" t="b">
        <v>0</v>
      </c>
      <c r="AK23" s="79">
        <v>3</v>
      </c>
      <c r="AL23" s="85" t="s">
        <v>941</v>
      </c>
      <c r="AM23" s="79" t="s">
        <v>1109</v>
      </c>
      <c r="AN23" s="79" t="b">
        <v>0</v>
      </c>
      <c r="AO23" s="85" t="s">
        <v>941</v>
      </c>
      <c r="AP23" s="79" t="s">
        <v>176</v>
      </c>
      <c r="AQ23" s="79">
        <v>0</v>
      </c>
      <c r="AR23" s="79">
        <v>0</v>
      </c>
      <c r="AS23" s="79"/>
      <c r="AT23" s="79"/>
      <c r="AU23" s="79"/>
      <c r="AV23" s="79"/>
      <c r="AW23" s="79"/>
      <c r="AX23" s="79"/>
      <c r="AY23" s="79"/>
      <c r="AZ23" s="79"/>
      <c r="BA23">
        <v>1</v>
      </c>
      <c r="BB23" s="78" t="str">
        <f>REPLACE(INDEX(GroupVertices[Group],MATCH(Edges[[#This Row],[Vertex 1]],GroupVertices[Vertex],0)),1,1,"")</f>
        <v>8</v>
      </c>
      <c r="BC23" s="78" t="str">
        <f>REPLACE(INDEX(GroupVertices[Group],MATCH(Edges[[#This Row],[Vertex 2]],GroupVertices[Vertex],0)),1,1,"")</f>
        <v>8</v>
      </c>
      <c r="BD23" s="48">
        <v>0</v>
      </c>
      <c r="BE23" s="49">
        <v>0</v>
      </c>
      <c r="BF23" s="48">
        <v>0</v>
      </c>
      <c r="BG23" s="49">
        <v>0</v>
      </c>
      <c r="BH23" s="48">
        <v>0</v>
      </c>
      <c r="BI23" s="49">
        <v>0</v>
      </c>
      <c r="BJ23" s="48">
        <v>10</v>
      </c>
      <c r="BK23" s="49">
        <v>100</v>
      </c>
      <c r="BL23" s="48">
        <v>10</v>
      </c>
    </row>
    <row r="24" spans="1:64" ht="15">
      <c r="A24" s="64" t="s">
        <v>226</v>
      </c>
      <c r="B24" s="64" t="s">
        <v>231</v>
      </c>
      <c r="C24" s="65" t="s">
        <v>3331</v>
      </c>
      <c r="D24" s="66">
        <v>3</v>
      </c>
      <c r="E24" s="67" t="s">
        <v>132</v>
      </c>
      <c r="F24" s="68">
        <v>35</v>
      </c>
      <c r="G24" s="65"/>
      <c r="H24" s="69"/>
      <c r="I24" s="70"/>
      <c r="J24" s="70"/>
      <c r="K24" s="34" t="s">
        <v>65</v>
      </c>
      <c r="L24" s="77">
        <v>24</v>
      </c>
      <c r="M24" s="77"/>
      <c r="N24" s="72"/>
      <c r="O24" s="79" t="s">
        <v>385</v>
      </c>
      <c r="P24" s="81">
        <v>43630.44633101852</v>
      </c>
      <c r="Q24" s="79" t="s">
        <v>392</v>
      </c>
      <c r="R24" s="79"/>
      <c r="S24" s="79"/>
      <c r="T24" s="79"/>
      <c r="U24" s="79"/>
      <c r="V24" s="82" t="s">
        <v>600</v>
      </c>
      <c r="W24" s="81">
        <v>43630.44633101852</v>
      </c>
      <c r="X24" s="82" t="s">
        <v>710</v>
      </c>
      <c r="Y24" s="79"/>
      <c r="Z24" s="79"/>
      <c r="AA24" s="85" t="s">
        <v>899</v>
      </c>
      <c r="AB24" s="79"/>
      <c r="AC24" s="79" t="b">
        <v>0</v>
      </c>
      <c r="AD24" s="79">
        <v>0</v>
      </c>
      <c r="AE24" s="85" t="s">
        <v>1083</v>
      </c>
      <c r="AF24" s="79" t="b">
        <v>0</v>
      </c>
      <c r="AG24" s="79" t="s">
        <v>1098</v>
      </c>
      <c r="AH24" s="79"/>
      <c r="AI24" s="85" t="s">
        <v>1083</v>
      </c>
      <c r="AJ24" s="79" t="b">
        <v>0</v>
      </c>
      <c r="AK24" s="79">
        <v>7</v>
      </c>
      <c r="AL24" s="85" t="s">
        <v>903</v>
      </c>
      <c r="AM24" s="79" t="s">
        <v>1110</v>
      </c>
      <c r="AN24" s="79" t="b">
        <v>0</v>
      </c>
      <c r="AO24" s="85" t="s">
        <v>903</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226</v>
      </c>
      <c r="B25" s="64" t="s">
        <v>230</v>
      </c>
      <c r="C25" s="65" t="s">
        <v>3331</v>
      </c>
      <c r="D25" s="66">
        <v>3</v>
      </c>
      <c r="E25" s="67" t="s">
        <v>132</v>
      </c>
      <c r="F25" s="68">
        <v>35</v>
      </c>
      <c r="G25" s="65"/>
      <c r="H25" s="69"/>
      <c r="I25" s="70"/>
      <c r="J25" s="70"/>
      <c r="K25" s="34" t="s">
        <v>65</v>
      </c>
      <c r="L25" s="77">
        <v>25</v>
      </c>
      <c r="M25" s="77"/>
      <c r="N25" s="72"/>
      <c r="O25" s="79" t="s">
        <v>385</v>
      </c>
      <c r="P25" s="81">
        <v>43630.44633101852</v>
      </c>
      <c r="Q25" s="79" t="s">
        <v>392</v>
      </c>
      <c r="R25" s="79"/>
      <c r="S25" s="79"/>
      <c r="T25" s="79"/>
      <c r="U25" s="79"/>
      <c r="V25" s="82" t="s">
        <v>600</v>
      </c>
      <c r="W25" s="81">
        <v>43630.44633101852</v>
      </c>
      <c r="X25" s="82" t="s">
        <v>710</v>
      </c>
      <c r="Y25" s="79"/>
      <c r="Z25" s="79"/>
      <c r="AA25" s="85" t="s">
        <v>899</v>
      </c>
      <c r="AB25" s="79"/>
      <c r="AC25" s="79" t="b">
        <v>0</v>
      </c>
      <c r="AD25" s="79">
        <v>0</v>
      </c>
      <c r="AE25" s="85" t="s">
        <v>1083</v>
      </c>
      <c r="AF25" s="79" t="b">
        <v>0</v>
      </c>
      <c r="AG25" s="79" t="s">
        <v>1098</v>
      </c>
      <c r="AH25" s="79"/>
      <c r="AI25" s="85" t="s">
        <v>1083</v>
      </c>
      <c r="AJ25" s="79" t="b">
        <v>0</v>
      </c>
      <c r="AK25" s="79">
        <v>7</v>
      </c>
      <c r="AL25" s="85" t="s">
        <v>903</v>
      </c>
      <c r="AM25" s="79" t="s">
        <v>1110</v>
      </c>
      <c r="AN25" s="79" t="b">
        <v>0</v>
      </c>
      <c r="AO25" s="85" t="s">
        <v>903</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v>0</v>
      </c>
      <c r="BE25" s="49">
        <v>0</v>
      </c>
      <c r="BF25" s="48">
        <v>0</v>
      </c>
      <c r="BG25" s="49">
        <v>0</v>
      </c>
      <c r="BH25" s="48">
        <v>0</v>
      </c>
      <c r="BI25" s="49">
        <v>0</v>
      </c>
      <c r="BJ25" s="48">
        <v>22</v>
      </c>
      <c r="BK25" s="49">
        <v>100</v>
      </c>
      <c r="BL25" s="48">
        <v>22</v>
      </c>
    </row>
    <row r="26" spans="1:64" ht="15">
      <c r="A26" s="64" t="s">
        <v>227</v>
      </c>
      <c r="B26" s="64" t="s">
        <v>227</v>
      </c>
      <c r="C26" s="65" t="s">
        <v>3331</v>
      </c>
      <c r="D26" s="66">
        <v>3</v>
      </c>
      <c r="E26" s="67" t="s">
        <v>132</v>
      </c>
      <c r="F26" s="68">
        <v>35</v>
      </c>
      <c r="G26" s="65"/>
      <c r="H26" s="69"/>
      <c r="I26" s="70"/>
      <c r="J26" s="70"/>
      <c r="K26" s="34" t="s">
        <v>65</v>
      </c>
      <c r="L26" s="77">
        <v>26</v>
      </c>
      <c r="M26" s="77"/>
      <c r="N26" s="72"/>
      <c r="O26" s="79" t="s">
        <v>176</v>
      </c>
      <c r="P26" s="81">
        <v>43630.47068287037</v>
      </c>
      <c r="Q26" s="79" t="s">
        <v>396</v>
      </c>
      <c r="R26" s="79"/>
      <c r="S26" s="79"/>
      <c r="T26" s="79" t="s">
        <v>527</v>
      </c>
      <c r="U26" s="82" t="s">
        <v>548</v>
      </c>
      <c r="V26" s="82" t="s">
        <v>548</v>
      </c>
      <c r="W26" s="81">
        <v>43630.47068287037</v>
      </c>
      <c r="X26" s="82" t="s">
        <v>711</v>
      </c>
      <c r="Y26" s="79"/>
      <c r="Z26" s="79"/>
      <c r="AA26" s="85" t="s">
        <v>900</v>
      </c>
      <c r="AB26" s="79"/>
      <c r="AC26" s="79" t="b">
        <v>0</v>
      </c>
      <c r="AD26" s="79">
        <v>5</v>
      </c>
      <c r="AE26" s="85" t="s">
        <v>1083</v>
      </c>
      <c r="AF26" s="79" t="b">
        <v>0</v>
      </c>
      <c r="AG26" s="79" t="s">
        <v>1099</v>
      </c>
      <c r="AH26" s="79"/>
      <c r="AI26" s="85" t="s">
        <v>1083</v>
      </c>
      <c r="AJ26" s="79" t="b">
        <v>0</v>
      </c>
      <c r="AK26" s="79">
        <v>0</v>
      </c>
      <c r="AL26" s="85" t="s">
        <v>1083</v>
      </c>
      <c r="AM26" s="79" t="s">
        <v>1112</v>
      </c>
      <c r="AN26" s="79" t="b">
        <v>0</v>
      </c>
      <c r="AO26" s="85" t="s">
        <v>900</v>
      </c>
      <c r="AP26" s="79" t="s">
        <v>176</v>
      </c>
      <c r="AQ26" s="79">
        <v>0</v>
      </c>
      <c r="AR26" s="79">
        <v>0</v>
      </c>
      <c r="AS26" s="79"/>
      <c r="AT26" s="79"/>
      <c r="AU26" s="79"/>
      <c r="AV26" s="79"/>
      <c r="AW26" s="79"/>
      <c r="AX26" s="79"/>
      <c r="AY26" s="79"/>
      <c r="AZ26" s="79"/>
      <c r="BA26">
        <v>1</v>
      </c>
      <c r="BB26" s="78" t="str">
        <f>REPLACE(INDEX(GroupVertices[Group],MATCH(Edges[[#This Row],[Vertex 1]],GroupVertices[Vertex],0)),1,1,"")</f>
        <v>23</v>
      </c>
      <c r="BC26" s="78" t="str">
        <f>REPLACE(INDEX(GroupVertices[Group],MATCH(Edges[[#This Row],[Vertex 2]],GroupVertices[Vertex],0)),1,1,"")</f>
        <v>23</v>
      </c>
      <c r="BD26" s="48">
        <v>0</v>
      </c>
      <c r="BE26" s="49">
        <v>0</v>
      </c>
      <c r="BF26" s="48">
        <v>0</v>
      </c>
      <c r="BG26" s="49">
        <v>0</v>
      </c>
      <c r="BH26" s="48">
        <v>0</v>
      </c>
      <c r="BI26" s="49">
        <v>0</v>
      </c>
      <c r="BJ26" s="48">
        <v>43</v>
      </c>
      <c r="BK26" s="49">
        <v>100</v>
      </c>
      <c r="BL26" s="48">
        <v>43</v>
      </c>
    </row>
    <row r="27" spans="1:64" ht="15">
      <c r="A27" s="64" t="s">
        <v>228</v>
      </c>
      <c r="B27" s="64" t="s">
        <v>227</v>
      </c>
      <c r="C27" s="65" t="s">
        <v>3331</v>
      </c>
      <c r="D27" s="66">
        <v>3</v>
      </c>
      <c r="E27" s="67" t="s">
        <v>132</v>
      </c>
      <c r="F27" s="68">
        <v>35</v>
      </c>
      <c r="G27" s="65"/>
      <c r="H27" s="69"/>
      <c r="I27" s="70"/>
      <c r="J27" s="70"/>
      <c r="K27" s="34" t="s">
        <v>65</v>
      </c>
      <c r="L27" s="77">
        <v>27</v>
      </c>
      <c r="M27" s="77"/>
      <c r="N27" s="72"/>
      <c r="O27" s="79" t="s">
        <v>385</v>
      </c>
      <c r="P27" s="81">
        <v>43630.59847222222</v>
      </c>
      <c r="Q27" s="79" t="s">
        <v>397</v>
      </c>
      <c r="R27" s="79"/>
      <c r="S27" s="79"/>
      <c r="T27" s="79"/>
      <c r="U27" s="79"/>
      <c r="V27" s="82" t="s">
        <v>601</v>
      </c>
      <c r="W27" s="81">
        <v>43630.59847222222</v>
      </c>
      <c r="X27" s="82" t="s">
        <v>712</v>
      </c>
      <c r="Y27" s="79"/>
      <c r="Z27" s="79"/>
      <c r="AA27" s="85" t="s">
        <v>901</v>
      </c>
      <c r="AB27" s="79"/>
      <c r="AC27" s="79" t="b">
        <v>0</v>
      </c>
      <c r="AD27" s="79">
        <v>0</v>
      </c>
      <c r="AE27" s="85" t="s">
        <v>1083</v>
      </c>
      <c r="AF27" s="79" t="b">
        <v>0</v>
      </c>
      <c r="AG27" s="79" t="s">
        <v>1099</v>
      </c>
      <c r="AH27" s="79"/>
      <c r="AI27" s="85" t="s">
        <v>1083</v>
      </c>
      <c r="AJ27" s="79" t="b">
        <v>0</v>
      </c>
      <c r="AK27" s="79">
        <v>0</v>
      </c>
      <c r="AL27" s="85" t="s">
        <v>900</v>
      </c>
      <c r="AM27" s="79" t="s">
        <v>1112</v>
      </c>
      <c r="AN27" s="79" t="b">
        <v>0</v>
      </c>
      <c r="AO27" s="85" t="s">
        <v>900</v>
      </c>
      <c r="AP27" s="79" t="s">
        <v>176</v>
      </c>
      <c r="AQ27" s="79">
        <v>0</v>
      </c>
      <c r="AR27" s="79">
        <v>0</v>
      </c>
      <c r="AS27" s="79"/>
      <c r="AT27" s="79"/>
      <c r="AU27" s="79"/>
      <c r="AV27" s="79"/>
      <c r="AW27" s="79"/>
      <c r="AX27" s="79"/>
      <c r="AY27" s="79"/>
      <c r="AZ27" s="79"/>
      <c r="BA27">
        <v>1</v>
      </c>
      <c r="BB27" s="78" t="str">
        <f>REPLACE(INDEX(GroupVertices[Group],MATCH(Edges[[#This Row],[Vertex 1]],GroupVertices[Vertex],0)),1,1,"")</f>
        <v>23</v>
      </c>
      <c r="BC27" s="78" t="str">
        <f>REPLACE(INDEX(GroupVertices[Group],MATCH(Edges[[#This Row],[Vertex 2]],GroupVertices[Vertex],0)),1,1,"")</f>
        <v>23</v>
      </c>
      <c r="BD27" s="48">
        <v>0</v>
      </c>
      <c r="BE27" s="49">
        <v>0</v>
      </c>
      <c r="BF27" s="48">
        <v>0</v>
      </c>
      <c r="BG27" s="49">
        <v>0</v>
      </c>
      <c r="BH27" s="48">
        <v>0</v>
      </c>
      <c r="BI27" s="49">
        <v>0</v>
      </c>
      <c r="BJ27" s="48">
        <v>22</v>
      </c>
      <c r="BK27" s="49">
        <v>100</v>
      </c>
      <c r="BL27" s="48">
        <v>22</v>
      </c>
    </row>
    <row r="28" spans="1:64" ht="15">
      <c r="A28" s="64" t="s">
        <v>229</v>
      </c>
      <c r="B28" s="64" t="s">
        <v>374</v>
      </c>
      <c r="C28" s="65" t="s">
        <v>3331</v>
      </c>
      <c r="D28" s="66">
        <v>3</v>
      </c>
      <c r="E28" s="67" t="s">
        <v>132</v>
      </c>
      <c r="F28" s="68">
        <v>35</v>
      </c>
      <c r="G28" s="65"/>
      <c r="H28" s="69"/>
      <c r="I28" s="70"/>
      <c r="J28" s="70"/>
      <c r="K28" s="34" t="s">
        <v>65</v>
      </c>
      <c r="L28" s="77">
        <v>28</v>
      </c>
      <c r="M28" s="77"/>
      <c r="N28" s="72"/>
      <c r="O28" s="79" t="s">
        <v>386</v>
      </c>
      <c r="P28" s="81">
        <v>43630.87819444444</v>
      </c>
      <c r="Q28" s="79" t="s">
        <v>398</v>
      </c>
      <c r="R28" s="79"/>
      <c r="S28" s="79"/>
      <c r="T28" s="79"/>
      <c r="U28" s="82" t="s">
        <v>549</v>
      </c>
      <c r="V28" s="82" t="s">
        <v>549</v>
      </c>
      <c r="W28" s="81">
        <v>43630.87819444444</v>
      </c>
      <c r="X28" s="82" t="s">
        <v>713</v>
      </c>
      <c r="Y28" s="79"/>
      <c r="Z28" s="79"/>
      <c r="AA28" s="85" t="s">
        <v>902</v>
      </c>
      <c r="AB28" s="85" t="s">
        <v>1074</v>
      </c>
      <c r="AC28" s="79" t="b">
        <v>0</v>
      </c>
      <c r="AD28" s="79">
        <v>0</v>
      </c>
      <c r="AE28" s="85" t="s">
        <v>1085</v>
      </c>
      <c r="AF28" s="79" t="b">
        <v>0</v>
      </c>
      <c r="AG28" s="79" t="s">
        <v>1096</v>
      </c>
      <c r="AH28" s="79"/>
      <c r="AI28" s="85" t="s">
        <v>1083</v>
      </c>
      <c r="AJ28" s="79" t="b">
        <v>0</v>
      </c>
      <c r="AK28" s="79">
        <v>0</v>
      </c>
      <c r="AL28" s="85" t="s">
        <v>1083</v>
      </c>
      <c r="AM28" s="79" t="s">
        <v>1110</v>
      </c>
      <c r="AN28" s="79" t="b">
        <v>0</v>
      </c>
      <c r="AO28" s="85" t="s">
        <v>1074</v>
      </c>
      <c r="AP28" s="79" t="s">
        <v>176</v>
      </c>
      <c r="AQ28" s="79">
        <v>0</v>
      </c>
      <c r="AR28" s="79">
        <v>0</v>
      </c>
      <c r="AS28" s="79" t="s">
        <v>1124</v>
      </c>
      <c r="AT28" s="79" t="s">
        <v>1131</v>
      </c>
      <c r="AU28" s="79" t="s">
        <v>1136</v>
      </c>
      <c r="AV28" s="79" t="s">
        <v>1141</v>
      </c>
      <c r="AW28" s="79" t="s">
        <v>1148</v>
      </c>
      <c r="AX28" s="79" t="s">
        <v>1155</v>
      </c>
      <c r="AY28" s="79" t="s">
        <v>1161</v>
      </c>
      <c r="AZ28" s="82" t="s">
        <v>1164</v>
      </c>
      <c r="BA28">
        <v>1</v>
      </c>
      <c r="BB28" s="78" t="str">
        <f>REPLACE(INDEX(GroupVertices[Group],MATCH(Edges[[#This Row],[Vertex 1]],GroupVertices[Vertex],0)),1,1,"")</f>
        <v>22</v>
      </c>
      <c r="BC28" s="78" t="str">
        <f>REPLACE(INDEX(GroupVertices[Group],MATCH(Edges[[#This Row],[Vertex 2]],GroupVertices[Vertex],0)),1,1,"")</f>
        <v>22</v>
      </c>
      <c r="BD28" s="48">
        <v>0</v>
      </c>
      <c r="BE28" s="49">
        <v>0</v>
      </c>
      <c r="BF28" s="48">
        <v>0</v>
      </c>
      <c r="BG28" s="49">
        <v>0</v>
      </c>
      <c r="BH28" s="48">
        <v>0</v>
      </c>
      <c r="BI28" s="49">
        <v>0</v>
      </c>
      <c r="BJ28" s="48">
        <v>6</v>
      </c>
      <c r="BK28" s="49">
        <v>100</v>
      </c>
      <c r="BL28" s="48">
        <v>6</v>
      </c>
    </row>
    <row r="29" spans="1:64" ht="15">
      <c r="A29" s="64" t="s">
        <v>230</v>
      </c>
      <c r="B29" s="64" t="s">
        <v>231</v>
      </c>
      <c r="C29" s="65" t="s">
        <v>3331</v>
      </c>
      <c r="D29" s="66">
        <v>3</v>
      </c>
      <c r="E29" s="67" t="s">
        <v>132</v>
      </c>
      <c r="F29" s="68">
        <v>35</v>
      </c>
      <c r="G29" s="65"/>
      <c r="H29" s="69"/>
      <c r="I29" s="70"/>
      <c r="J29" s="70"/>
      <c r="K29" s="34" t="s">
        <v>66</v>
      </c>
      <c r="L29" s="77">
        <v>29</v>
      </c>
      <c r="M29" s="77"/>
      <c r="N29" s="72"/>
      <c r="O29" s="79" t="s">
        <v>385</v>
      </c>
      <c r="P29" s="81">
        <v>43627.47399305556</v>
      </c>
      <c r="Q29" s="79" t="s">
        <v>399</v>
      </c>
      <c r="R29" s="79"/>
      <c r="S29" s="79"/>
      <c r="T29" s="79"/>
      <c r="U29" s="82" t="s">
        <v>550</v>
      </c>
      <c r="V29" s="82" t="s">
        <v>550</v>
      </c>
      <c r="W29" s="81">
        <v>43627.47399305556</v>
      </c>
      <c r="X29" s="82" t="s">
        <v>714</v>
      </c>
      <c r="Y29" s="79"/>
      <c r="Z29" s="79"/>
      <c r="AA29" s="85" t="s">
        <v>903</v>
      </c>
      <c r="AB29" s="79"/>
      <c r="AC29" s="79" t="b">
        <v>0</v>
      </c>
      <c r="AD29" s="79">
        <v>3</v>
      </c>
      <c r="AE29" s="85" t="s">
        <v>1083</v>
      </c>
      <c r="AF29" s="79" t="b">
        <v>0</v>
      </c>
      <c r="AG29" s="79" t="s">
        <v>1098</v>
      </c>
      <c r="AH29" s="79"/>
      <c r="AI29" s="85" t="s">
        <v>1083</v>
      </c>
      <c r="AJ29" s="79" t="b">
        <v>0</v>
      </c>
      <c r="AK29" s="79">
        <v>1</v>
      </c>
      <c r="AL29" s="85" t="s">
        <v>1083</v>
      </c>
      <c r="AM29" s="79" t="s">
        <v>1110</v>
      </c>
      <c r="AN29" s="79" t="b">
        <v>0</v>
      </c>
      <c r="AO29" s="85" t="s">
        <v>903</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31</v>
      </c>
      <c r="BK29" s="49">
        <v>100</v>
      </c>
      <c r="BL29" s="48">
        <v>31</v>
      </c>
    </row>
    <row r="30" spans="1:64" ht="15">
      <c r="A30" s="64" t="s">
        <v>231</v>
      </c>
      <c r="B30" s="64" t="s">
        <v>230</v>
      </c>
      <c r="C30" s="65" t="s">
        <v>3331</v>
      </c>
      <c r="D30" s="66">
        <v>3</v>
      </c>
      <c r="E30" s="67" t="s">
        <v>132</v>
      </c>
      <c r="F30" s="68">
        <v>35</v>
      </c>
      <c r="G30" s="65"/>
      <c r="H30" s="69"/>
      <c r="I30" s="70"/>
      <c r="J30" s="70"/>
      <c r="K30" s="34" t="s">
        <v>66</v>
      </c>
      <c r="L30" s="77">
        <v>30</v>
      </c>
      <c r="M30" s="77"/>
      <c r="N30" s="72"/>
      <c r="O30" s="79" t="s">
        <v>385</v>
      </c>
      <c r="P30" s="81">
        <v>43628.078784722224</v>
      </c>
      <c r="Q30" s="79" t="s">
        <v>392</v>
      </c>
      <c r="R30" s="79"/>
      <c r="S30" s="79"/>
      <c r="T30" s="79"/>
      <c r="U30" s="79"/>
      <c r="V30" s="82" t="s">
        <v>602</v>
      </c>
      <c r="W30" s="81">
        <v>43628.078784722224</v>
      </c>
      <c r="X30" s="82" t="s">
        <v>715</v>
      </c>
      <c r="Y30" s="79"/>
      <c r="Z30" s="79"/>
      <c r="AA30" s="85" t="s">
        <v>904</v>
      </c>
      <c r="AB30" s="79"/>
      <c r="AC30" s="79" t="b">
        <v>0</v>
      </c>
      <c r="AD30" s="79">
        <v>0</v>
      </c>
      <c r="AE30" s="85" t="s">
        <v>1083</v>
      </c>
      <c r="AF30" s="79" t="b">
        <v>0</v>
      </c>
      <c r="AG30" s="79" t="s">
        <v>1098</v>
      </c>
      <c r="AH30" s="79"/>
      <c r="AI30" s="85" t="s">
        <v>1083</v>
      </c>
      <c r="AJ30" s="79" t="b">
        <v>0</v>
      </c>
      <c r="AK30" s="79">
        <v>6</v>
      </c>
      <c r="AL30" s="85" t="s">
        <v>903</v>
      </c>
      <c r="AM30" s="79" t="s">
        <v>1111</v>
      </c>
      <c r="AN30" s="79" t="b">
        <v>0</v>
      </c>
      <c r="AO30" s="85" t="s">
        <v>903</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0</v>
      </c>
      <c r="BE30" s="49">
        <v>0</v>
      </c>
      <c r="BF30" s="48">
        <v>0</v>
      </c>
      <c r="BG30" s="49">
        <v>0</v>
      </c>
      <c r="BH30" s="48">
        <v>0</v>
      </c>
      <c r="BI30" s="49">
        <v>0</v>
      </c>
      <c r="BJ30" s="48">
        <v>22</v>
      </c>
      <c r="BK30" s="49">
        <v>100</v>
      </c>
      <c r="BL30" s="48">
        <v>22</v>
      </c>
    </row>
    <row r="31" spans="1:64" ht="15">
      <c r="A31" s="64" t="s">
        <v>231</v>
      </c>
      <c r="B31" s="64" t="s">
        <v>231</v>
      </c>
      <c r="C31" s="65" t="s">
        <v>3332</v>
      </c>
      <c r="D31" s="66">
        <v>3</v>
      </c>
      <c r="E31" s="67" t="s">
        <v>136</v>
      </c>
      <c r="F31" s="68">
        <v>35</v>
      </c>
      <c r="G31" s="65"/>
      <c r="H31" s="69"/>
      <c r="I31" s="70"/>
      <c r="J31" s="70"/>
      <c r="K31" s="34" t="s">
        <v>65</v>
      </c>
      <c r="L31" s="77">
        <v>31</v>
      </c>
      <c r="M31" s="77"/>
      <c r="N31" s="72"/>
      <c r="O31" s="79" t="s">
        <v>176</v>
      </c>
      <c r="P31" s="81">
        <v>43621.1297337963</v>
      </c>
      <c r="Q31" s="79" t="s">
        <v>400</v>
      </c>
      <c r="R31" s="79"/>
      <c r="S31" s="79"/>
      <c r="T31" s="79"/>
      <c r="U31" s="82" t="s">
        <v>551</v>
      </c>
      <c r="V31" s="82" t="s">
        <v>551</v>
      </c>
      <c r="W31" s="81">
        <v>43621.1297337963</v>
      </c>
      <c r="X31" s="82" t="s">
        <v>716</v>
      </c>
      <c r="Y31" s="79"/>
      <c r="Z31" s="79"/>
      <c r="AA31" s="85" t="s">
        <v>905</v>
      </c>
      <c r="AB31" s="79"/>
      <c r="AC31" s="79" t="b">
        <v>0</v>
      </c>
      <c r="AD31" s="79">
        <v>2</v>
      </c>
      <c r="AE31" s="85" t="s">
        <v>1083</v>
      </c>
      <c r="AF31" s="79" t="b">
        <v>0</v>
      </c>
      <c r="AG31" s="79" t="s">
        <v>1098</v>
      </c>
      <c r="AH31" s="79"/>
      <c r="AI31" s="85" t="s">
        <v>1083</v>
      </c>
      <c r="AJ31" s="79" t="b">
        <v>0</v>
      </c>
      <c r="AK31" s="79">
        <v>1</v>
      </c>
      <c r="AL31" s="85" t="s">
        <v>1083</v>
      </c>
      <c r="AM31" s="79" t="s">
        <v>1110</v>
      </c>
      <c r="AN31" s="79" t="b">
        <v>0</v>
      </c>
      <c r="AO31" s="85" t="s">
        <v>905</v>
      </c>
      <c r="AP31" s="79" t="s">
        <v>176</v>
      </c>
      <c r="AQ31" s="79">
        <v>0</v>
      </c>
      <c r="AR31" s="79">
        <v>0</v>
      </c>
      <c r="AS31" s="79"/>
      <c r="AT31" s="79"/>
      <c r="AU31" s="79"/>
      <c r="AV31" s="79"/>
      <c r="AW31" s="79"/>
      <c r="AX31" s="79"/>
      <c r="AY31" s="79"/>
      <c r="AZ31" s="79"/>
      <c r="BA31">
        <v>2</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39</v>
      </c>
      <c r="BK31" s="49">
        <v>100</v>
      </c>
      <c r="BL31" s="48">
        <v>39</v>
      </c>
    </row>
    <row r="32" spans="1:64" ht="15">
      <c r="A32" s="64" t="s">
        <v>231</v>
      </c>
      <c r="B32" s="64" t="s">
        <v>231</v>
      </c>
      <c r="C32" s="65" t="s">
        <v>3332</v>
      </c>
      <c r="D32" s="66">
        <v>3</v>
      </c>
      <c r="E32" s="67" t="s">
        <v>136</v>
      </c>
      <c r="F32" s="68">
        <v>35</v>
      </c>
      <c r="G32" s="65"/>
      <c r="H32" s="69"/>
      <c r="I32" s="70"/>
      <c r="J32" s="70"/>
      <c r="K32" s="34" t="s">
        <v>65</v>
      </c>
      <c r="L32" s="77">
        <v>32</v>
      </c>
      <c r="M32" s="77"/>
      <c r="N32" s="72"/>
      <c r="O32" s="79" t="s">
        <v>176</v>
      </c>
      <c r="P32" s="81">
        <v>43631.521886574075</v>
      </c>
      <c r="Q32" s="79" t="s">
        <v>401</v>
      </c>
      <c r="R32" s="79"/>
      <c r="S32" s="79"/>
      <c r="T32" s="79"/>
      <c r="U32" s="82" t="s">
        <v>552</v>
      </c>
      <c r="V32" s="82" t="s">
        <v>552</v>
      </c>
      <c r="W32" s="81">
        <v>43631.521886574075</v>
      </c>
      <c r="X32" s="82" t="s">
        <v>717</v>
      </c>
      <c r="Y32" s="79"/>
      <c r="Z32" s="79"/>
      <c r="AA32" s="85" t="s">
        <v>906</v>
      </c>
      <c r="AB32" s="79"/>
      <c r="AC32" s="79" t="b">
        <v>0</v>
      </c>
      <c r="AD32" s="79">
        <v>0</v>
      </c>
      <c r="AE32" s="85" t="s">
        <v>1083</v>
      </c>
      <c r="AF32" s="79" t="b">
        <v>0</v>
      </c>
      <c r="AG32" s="79" t="s">
        <v>1098</v>
      </c>
      <c r="AH32" s="79"/>
      <c r="AI32" s="85" t="s">
        <v>1083</v>
      </c>
      <c r="AJ32" s="79" t="b">
        <v>0</v>
      </c>
      <c r="AK32" s="79">
        <v>0</v>
      </c>
      <c r="AL32" s="85" t="s">
        <v>1083</v>
      </c>
      <c r="AM32" s="79" t="s">
        <v>1110</v>
      </c>
      <c r="AN32" s="79" t="b">
        <v>0</v>
      </c>
      <c r="AO32" s="85" t="s">
        <v>906</v>
      </c>
      <c r="AP32" s="79" t="s">
        <v>176</v>
      </c>
      <c r="AQ32" s="79">
        <v>0</v>
      </c>
      <c r="AR32" s="79">
        <v>0</v>
      </c>
      <c r="AS32" s="79"/>
      <c r="AT32" s="79"/>
      <c r="AU32" s="79"/>
      <c r="AV32" s="79"/>
      <c r="AW32" s="79"/>
      <c r="AX32" s="79"/>
      <c r="AY32" s="79"/>
      <c r="AZ32" s="79"/>
      <c r="BA32">
        <v>2</v>
      </c>
      <c r="BB32" s="78" t="str">
        <f>REPLACE(INDEX(GroupVertices[Group],MATCH(Edges[[#This Row],[Vertex 1]],GroupVertices[Vertex],0)),1,1,"")</f>
        <v>6</v>
      </c>
      <c r="BC32" s="78" t="str">
        <f>REPLACE(INDEX(GroupVertices[Group],MATCH(Edges[[#This Row],[Vertex 2]],GroupVertices[Vertex],0)),1,1,"")</f>
        <v>6</v>
      </c>
      <c r="BD32" s="48">
        <v>0</v>
      </c>
      <c r="BE32" s="49">
        <v>0</v>
      </c>
      <c r="BF32" s="48">
        <v>0</v>
      </c>
      <c r="BG32" s="49">
        <v>0</v>
      </c>
      <c r="BH32" s="48">
        <v>0</v>
      </c>
      <c r="BI32" s="49">
        <v>0</v>
      </c>
      <c r="BJ32" s="48">
        <v>21</v>
      </c>
      <c r="BK32" s="49">
        <v>100</v>
      </c>
      <c r="BL32" s="48">
        <v>21</v>
      </c>
    </row>
    <row r="33" spans="1:64" ht="15">
      <c r="A33" s="64" t="s">
        <v>232</v>
      </c>
      <c r="B33" s="64" t="s">
        <v>232</v>
      </c>
      <c r="C33" s="65" t="s">
        <v>3331</v>
      </c>
      <c r="D33" s="66">
        <v>3</v>
      </c>
      <c r="E33" s="67" t="s">
        <v>132</v>
      </c>
      <c r="F33" s="68">
        <v>35</v>
      </c>
      <c r="G33" s="65"/>
      <c r="H33" s="69"/>
      <c r="I33" s="70"/>
      <c r="J33" s="70"/>
      <c r="K33" s="34" t="s">
        <v>65</v>
      </c>
      <c r="L33" s="77">
        <v>33</v>
      </c>
      <c r="M33" s="77"/>
      <c r="N33" s="72"/>
      <c r="O33" s="79" t="s">
        <v>176</v>
      </c>
      <c r="P33" s="81">
        <v>43634.65258101852</v>
      </c>
      <c r="Q33" s="79" t="s">
        <v>402</v>
      </c>
      <c r="R33" s="82" t="s">
        <v>492</v>
      </c>
      <c r="S33" s="79" t="s">
        <v>516</v>
      </c>
      <c r="T33" s="79" t="s">
        <v>528</v>
      </c>
      <c r="U33" s="79"/>
      <c r="V33" s="82" t="s">
        <v>603</v>
      </c>
      <c r="W33" s="81">
        <v>43634.65258101852</v>
      </c>
      <c r="X33" s="82" t="s">
        <v>718</v>
      </c>
      <c r="Y33" s="79">
        <v>32.7774</v>
      </c>
      <c r="Z33" s="79">
        <v>-96.7977</v>
      </c>
      <c r="AA33" s="85" t="s">
        <v>907</v>
      </c>
      <c r="AB33" s="79"/>
      <c r="AC33" s="79" t="b">
        <v>0</v>
      </c>
      <c r="AD33" s="79">
        <v>1</v>
      </c>
      <c r="AE33" s="85" t="s">
        <v>1083</v>
      </c>
      <c r="AF33" s="79" t="b">
        <v>0</v>
      </c>
      <c r="AG33" s="79" t="s">
        <v>1096</v>
      </c>
      <c r="AH33" s="79"/>
      <c r="AI33" s="85" t="s">
        <v>1083</v>
      </c>
      <c r="AJ33" s="79" t="b">
        <v>0</v>
      </c>
      <c r="AK33" s="79">
        <v>0</v>
      </c>
      <c r="AL33" s="85" t="s">
        <v>1083</v>
      </c>
      <c r="AM33" s="79" t="s">
        <v>1108</v>
      </c>
      <c r="AN33" s="79" t="b">
        <v>0</v>
      </c>
      <c r="AO33" s="85" t="s">
        <v>907</v>
      </c>
      <c r="AP33" s="79" t="s">
        <v>176</v>
      </c>
      <c r="AQ33" s="79">
        <v>0</v>
      </c>
      <c r="AR33" s="79">
        <v>0</v>
      </c>
      <c r="AS33" s="79" t="s">
        <v>1125</v>
      </c>
      <c r="AT33" s="79" t="s">
        <v>1131</v>
      </c>
      <c r="AU33" s="79" t="s">
        <v>1136</v>
      </c>
      <c r="AV33" s="79" t="s">
        <v>1142</v>
      </c>
      <c r="AW33" s="79" t="s">
        <v>1149</v>
      </c>
      <c r="AX33" s="79" t="s">
        <v>1156</v>
      </c>
      <c r="AY33" s="79" t="s">
        <v>1161</v>
      </c>
      <c r="AZ33" s="82" t="s">
        <v>1165</v>
      </c>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18</v>
      </c>
      <c r="BK33" s="49">
        <v>100</v>
      </c>
      <c r="BL33" s="48">
        <v>18</v>
      </c>
    </row>
    <row r="34" spans="1:64" ht="15">
      <c r="A34" s="64" t="s">
        <v>233</v>
      </c>
      <c r="B34" s="64" t="s">
        <v>366</v>
      </c>
      <c r="C34" s="65" t="s">
        <v>3331</v>
      </c>
      <c r="D34" s="66">
        <v>3</v>
      </c>
      <c r="E34" s="67" t="s">
        <v>132</v>
      </c>
      <c r="F34" s="68">
        <v>35</v>
      </c>
      <c r="G34" s="65"/>
      <c r="H34" s="69"/>
      <c r="I34" s="70"/>
      <c r="J34" s="70"/>
      <c r="K34" s="34" t="s">
        <v>65</v>
      </c>
      <c r="L34" s="77">
        <v>34</v>
      </c>
      <c r="M34" s="77"/>
      <c r="N34" s="72"/>
      <c r="O34" s="79" t="s">
        <v>385</v>
      </c>
      <c r="P34" s="81">
        <v>43635.35480324074</v>
      </c>
      <c r="Q34" s="79" t="s">
        <v>403</v>
      </c>
      <c r="R34" s="79"/>
      <c r="S34" s="79"/>
      <c r="T34" s="79"/>
      <c r="U34" s="79"/>
      <c r="V34" s="82" t="s">
        <v>604</v>
      </c>
      <c r="W34" s="81">
        <v>43635.35480324074</v>
      </c>
      <c r="X34" s="82" t="s">
        <v>719</v>
      </c>
      <c r="Y34" s="79"/>
      <c r="Z34" s="79"/>
      <c r="AA34" s="85" t="s">
        <v>908</v>
      </c>
      <c r="AB34" s="79"/>
      <c r="AC34" s="79" t="b">
        <v>0</v>
      </c>
      <c r="AD34" s="79">
        <v>0</v>
      </c>
      <c r="AE34" s="85" t="s">
        <v>1083</v>
      </c>
      <c r="AF34" s="79" t="b">
        <v>0</v>
      </c>
      <c r="AG34" s="79" t="s">
        <v>1098</v>
      </c>
      <c r="AH34" s="79"/>
      <c r="AI34" s="85" t="s">
        <v>1083</v>
      </c>
      <c r="AJ34" s="79" t="b">
        <v>0</v>
      </c>
      <c r="AK34" s="79">
        <v>8</v>
      </c>
      <c r="AL34" s="85" t="s">
        <v>1065</v>
      </c>
      <c r="AM34" s="79" t="s">
        <v>1110</v>
      </c>
      <c r="AN34" s="79" t="b">
        <v>0</v>
      </c>
      <c r="AO34" s="85" t="s">
        <v>1065</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27</v>
      </c>
      <c r="BK34" s="49">
        <v>100</v>
      </c>
      <c r="BL34" s="48">
        <v>27</v>
      </c>
    </row>
    <row r="35" spans="1:64" ht="15">
      <c r="A35" s="64" t="s">
        <v>234</v>
      </c>
      <c r="B35" s="64" t="s">
        <v>366</v>
      </c>
      <c r="C35" s="65" t="s">
        <v>3331</v>
      </c>
      <c r="D35" s="66">
        <v>3</v>
      </c>
      <c r="E35" s="67" t="s">
        <v>132</v>
      </c>
      <c r="F35" s="68">
        <v>35</v>
      </c>
      <c r="G35" s="65"/>
      <c r="H35" s="69"/>
      <c r="I35" s="70"/>
      <c r="J35" s="70"/>
      <c r="K35" s="34" t="s">
        <v>65</v>
      </c>
      <c r="L35" s="77">
        <v>35</v>
      </c>
      <c r="M35" s="77"/>
      <c r="N35" s="72"/>
      <c r="O35" s="79" t="s">
        <v>385</v>
      </c>
      <c r="P35" s="81">
        <v>43635.35685185185</v>
      </c>
      <c r="Q35" s="79" t="s">
        <v>403</v>
      </c>
      <c r="R35" s="79"/>
      <c r="S35" s="79"/>
      <c r="T35" s="79"/>
      <c r="U35" s="79"/>
      <c r="V35" s="82" t="s">
        <v>605</v>
      </c>
      <c r="W35" s="81">
        <v>43635.35685185185</v>
      </c>
      <c r="X35" s="82" t="s">
        <v>720</v>
      </c>
      <c r="Y35" s="79"/>
      <c r="Z35" s="79"/>
      <c r="AA35" s="85" t="s">
        <v>909</v>
      </c>
      <c r="AB35" s="79"/>
      <c r="AC35" s="79" t="b">
        <v>0</v>
      </c>
      <c r="AD35" s="79">
        <v>0</v>
      </c>
      <c r="AE35" s="85" t="s">
        <v>1083</v>
      </c>
      <c r="AF35" s="79" t="b">
        <v>0</v>
      </c>
      <c r="AG35" s="79" t="s">
        <v>1098</v>
      </c>
      <c r="AH35" s="79"/>
      <c r="AI35" s="85" t="s">
        <v>1083</v>
      </c>
      <c r="AJ35" s="79" t="b">
        <v>0</v>
      </c>
      <c r="AK35" s="79">
        <v>8</v>
      </c>
      <c r="AL35" s="85" t="s">
        <v>1065</v>
      </c>
      <c r="AM35" s="79" t="s">
        <v>1112</v>
      </c>
      <c r="AN35" s="79" t="b">
        <v>0</v>
      </c>
      <c r="AO35" s="85" t="s">
        <v>1065</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27</v>
      </c>
      <c r="BK35" s="49">
        <v>100</v>
      </c>
      <c r="BL35" s="48">
        <v>27</v>
      </c>
    </row>
    <row r="36" spans="1:64" ht="15">
      <c r="A36" s="64" t="s">
        <v>235</v>
      </c>
      <c r="B36" s="64" t="s">
        <v>366</v>
      </c>
      <c r="C36" s="65" t="s">
        <v>3331</v>
      </c>
      <c r="D36" s="66">
        <v>3</v>
      </c>
      <c r="E36" s="67" t="s">
        <v>132</v>
      </c>
      <c r="F36" s="68">
        <v>35</v>
      </c>
      <c r="G36" s="65"/>
      <c r="H36" s="69"/>
      <c r="I36" s="70"/>
      <c r="J36" s="70"/>
      <c r="K36" s="34" t="s">
        <v>65</v>
      </c>
      <c r="L36" s="77">
        <v>36</v>
      </c>
      <c r="M36" s="77"/>
      <c r="N36" s="72"/>
      <c r="O36" s="79" t="s">
        <v>385</v>
      </c>
      <c r="P36" s="81">
        <v>43635.35753472222</v>
      </c>
      <c r="Q36" s="79" t="s">
        <v>403</v>
      </c>
      <c r="R36" s="79"/>
      <c r="S36" s="79"/>
      <c r="T36" s="79"/>
      <c r="U36" s="79"/>
      <c r="V36" s="82" t="s">
        <v>606</v>
      </c>
      <c r="W36" s="81">
        <v>43635.35753472222</v>
      </c>
      <c r="X36" s="82" t="s">
        <v>721</v>
      </c>
      <c r="Y36" s="79"/>
      <c r="Z36" s="79"/>
      <c r="AA36" s="85" t="s">
        <v>910</v>
      </c>
      <c r="AB36" s="79"/>
      <c r="AC36" s="79" t="b">
        <v>0</v>
      </c>
      <c r="AD36" s="79">
        <v>0</v>
      </c>
      <c r="AE36" s="85" t="s">
        <v>1083</v>
      </c>
      <c r="AF36" s="79" t="b">
        <v>0</v>
      </c>
      <c r="AG36" s="79" t="s">
        <v>1098</v>
      </c>
      <c r="AH36" s="79"/>
      <c r="AI36" s="85" t="s">
        <v>1083</v>
      </c>
      <c r="AJ36" s="79" t="b">
        <v>0</v>
      </c>
      <c r="AK36" s="79">
        <v>8</v>
      </c>
      <c r="AL36" s="85" t="s">
        <v>1065</v>
      </c>
      <c r="AM36" s="79" t="s">
        <v>1110</v>
      </c>
      <c r="AN36" s="79" t="b">
        <v>0</v>
      </c>
      <c r="AO36" s="85" t="s">
        <v>1065</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27</v>
      </c>
      <c r="BK36" s="49">
        <v>100</v>
      </c>
      <c r="BL36" s="48">
        <v>27</v>
      </c>
    </row>
    <row r="37" spans="1:64" ht="15">
      <c r="A37" s="64" t="s">
        <v>236</v>
      </c>
      <c r="B37" s="64" t="s">
        <v>366</v>
      </c>
      <c r="C37" s="65" t="s">
        <v>3331</v>
      </c>
      <c r="D37" s="66">
        <v>3</v>
      </c>
      <c r="E37" s="67" t="s">
        <v>132</v>
      </c>
      <c r="F37" s="68">
        <v>35</v>
      </c>
      <c r="G37" s="65"/>
      <c r="H37" s="69"/>
      <c r="I37" s="70"/>
      <c r="J37" s="70"/>
      <c r="K37" s="34" t="s">
        <v>65</v>
      </c>
      <c r="L37" s="77">
        <v>37</v>
      </c>
      <c r="M37" s="77"/>
      <c r="N37" s="72"/>
      <c r="O37" s="79" t="s">
        <v>385</v>
      </c>
      <c r="P37" s="81">
        <v>43635.46908564815</v>
      </c>
      <c r="Q37" s="79" t="s">
        <v>403</v>
      </c>
      <c r="R37" s="79"/>
      <c r="S37" s="79"/>
      <c r="T37" s="79"/>
      <c r="U37" s="79"/>
      <c r="V37" s="82" t="s">
        <v>607</v>
      </c>
      <c r="W37" s="81">
        <v>43635.46908564815</v>
      </c>
      <c r="X37" s="82" t="s">
        <v>722</v>
      </c>
      <c r="Y37" s="79"/>
      <c r="Z37" s="79"/>
      <c r="AA37" s="85" t="s">
        <v>911</v>
      </c>
      <c r="AB37" s="79"/>
      <c r="AC37" s="79" t="b">
        <v>0</v>
      </c>
      <c r="AD37" s="79">
        <v>0</v>
      </c>
      <c r="AE37" s="85" t="s">
        <v>1083</v>
      </c>
      <c r="AF37" s="79" t="b">
        <v>0</v>
      </c>
      <c r="AG37" s="79" t="s">
        <v>1098</v>
      </c>
      <c r="AH37" s="79"/>
      <c r="AI37" s="85" t="s">
        <v>1083</v>
      </c>
      <c r="AJ37" s="79" t="b">
        <v>0</v>
      </c>
      <c r="AK37" s="79">
        <v>8</v>
      </c>
      <c r="AL37" s="85" t="s">
        <v>1065</v>
      </c>
      <c r="AM37" s="79" t="s">
        <v>1110</v>
      </c>
      <c r="AN37" s="79" t="b">
        <v>0</v>
      </c>
      <c r="AO37" s="85" t="s">
        <v>1065</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27</v>
      </c>
      <c r="BK37" s="49">
        <v>100</v>
      </c>
      <c r="BL37" s="48">
        <v>27</v>
      </c>
    </row>
    <row r="38" spans="1:64" ht="15">
      <c r="A38" s="64" t="s">
        <v>237</v>
      </c>
      <c r="B38" s="64" t="s">
        <v>366</v>
      </c>
      <c r="C38" s="65" t="s">
        <v>3331</v>
      </c>
      <c r="D38" s="66">
        <v>3</v>
      </c>
      <c r="E38" s="67" t="s">
        <v>132</v>
      </c>
      <c r="F38" s="68">
        <v>35</v>
      </c>
      <c r="G38" s="65"/>
      <c r="H38" s="69"/>
      <c r="I38" s="70"/>
      <c r="J38" s="70"/>
      <c r="K38" s="34" t="s">
        <v>65</v>
      </c>
      <c r="L38" s="77">
        <v>38</v>
      </c>
      <c r="M38" s="77"/>
      <c r="N38" s="72"/>
      <c r="O38" s="79" t="s">
        <v>385</v>
      </c>
      <c r="P38" s="81">
        <v>43635.482141203705</v>
      </c>
      <c r="Q38" s="79" t="s">
        <v>403</v>
      </c>
      <c r="R38" s="79"/>
      <c r="S38" s="79"/>
      <c r="T38" s="79"/>
      <c r="U38" s="79"/>
      <c r="V38" s="82" t="s">
        <v>608</v>
      </c>
      <c r="W38" s="81">
        <v>43635.482141203705</v>
      </c>
      <c r="X38" s="82" t="s">
        <v>723</v>
      </c>
      <c r="Y38" s="79"/>
      <c r="Z38" s="79"/>
      <c r="AA38" s="85" t="s">
        <v>912</v>
      </c>
      <c r="AB38" s="79"/>
      <c r="AC38" s="79" t="b">
        <v>0</v>
      </c>
      <c r="AD38" s="79">
        <v>0</v>
      </c>
      <c r="AE38" s="85" t="s">
        <v>1083</v>
      </c>
      <c r="AF38" s="79" t="b">
        <v>0</v>
      </c>
      <c r="AG38" s="79" t="s">
        <v>1098</v>
      </c>
      <c r="AH38" s="79"/>
      <c r="AI38" s="85" t="s">
        <v>1083</v>
      </c>
      <c r="AJ38" s="79" t="b">
        <v>0</v>
      </c>
      <c r="AK38" s="79">
        <v>8</v>
      </c>
      <c r="AL38" s="85" t="s">
        <v>1065</v>
      </c>
      <c r="AM38" s="79" t="s">
        <v>1110</v>
      </c>
      <c r="AN38" s="79" t="b">
        <v>0</v>
      </c>
      <c r="AO38" s="85" t="s">
        <v>1065</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0</v>
      </c>
      <c r="BG38" s="49">
        <v>0</v>
      </c>
      <c r="BH38" s="48">
        <v>0</v>
      </c>
      <c r="BI38" s="49">
        <v>0</v>
      </c>
      <c r="BJ38" s="48">
        <v>27</v>
      </c>
      <c r="BK38" s="49">
        <v>100</v>
      </c>
      <c r="BL38" s="48">
        <v>27</v>
      </c>
    </row>
    <row r="39" spans="1:64" ht="15">
      <c r="A39" s="64" t="s">
        <v>238</v>
      </c>
      <c r="B39" s="64" t="s">
        <v>238</v>
      </c>
      <c r="C39" s="65" t="s">
        <v>3331</v>
      </c>
      <c r="D39" s="66">
        <v>3</v>
      </c>
      <c r="E39" s="67" t="s">
        <v>132</v>
      </c>
      <c r="F39" s="68">
        <v>35</v>
      </c>
      <c r="G39" s="65"/>
      <c r="H39" s="69"/>
      <c r="I39" s="70"/>
      <c r="J39" s="70"/>
      <c r="K39" s="34" t="s">
        <v>65</v>
      </c>
      <c r="L39" s="77">
        <v>39</v>
      </c>
      <c r="M39" s="77"/>
      <c r="N39" s="72"/>
      <c r="O39" s="79" t="s">
        <v>176</v>
      </c>
      <c r="P39" s="81">
        <v>43635.54043981482</v>
      </c>
      <c r="Q39" s="79" t="s">
        <v>404</v>
      </c>
      <c r="R39" s="82" t="s">
        <v>493</v>
      </c>
      <c r="S39" s="79" t="s">
        <v>516</v>
      </c>
      <c r="T39" s="79" t="s">
        <v>529</v>
      </c>
      <c r="U39" s="79"/>
      <c r="V39" s="82" t="s">
        <v>609</v>
      </c>
      <c r="W39" s="81">
        <v>43635.54043981482</v>
      </c>
      <c r="X39" s="82" t="s">
        <v>724</v>
      </c>
      <c r="Y39" s="79">
        <v>51.6928685</v>
      </c>
      <c r="Z39" s="79">
        <v>0.46469976</v>
      </c>
      <c r="AA39" s="85" t="s">
        <v>913</v>
      </c>
      <c r="AB39" s="79"/>
      <c r="AC39" s="79" t="b">
        <v>0</v>
      </c>
      <c r="AD39" s="79">
        <v>0</v>
      </c>
      <c r="AE39" s="85" t="s">
        <v>1083</v>
      </c>
      <c r="AF39" s="79" t="b">
        <v>0</v>
      </c>
      <c r="AG39" s="79" t="s">
        <v>1096</v>
      </c>
      <c r="AH39" s="79"/>
      <c r="AI39" s="85" t="s">
        <v>1083</v>
      </c>
      <c r="AJ39" s="79" t="b">
        <v>0</v>
      </c>
      <c r="AK39" s="79">
        <v>0</v>
      </c>
      <c r="AL39" s="85" t="s">
        <v>1083</v>
      </c>
      <c r="AM39" s="79" t="s">
        <v>1108</v>
      </c>
      <c r="AN39" s="79" t="b">
        <v>0</v>
      </c>
      <c r="AO39" s="85" t="s">
        <v>913</v>
      </c>
      <c r="AP39" s="79" t="s">
        <v>176</v>
      </c>
      <c r="AQ39" s="79">
        <v>0</v>
      </c>
      <c r="AR39" s="79">
        <v>0</v>
      </c>
      <c r="AS39" s="79" t="s">
        <v>1126</v>
      </c>
      <c r="AT39" s="79" t="s">
        <v>1132</v>
      </c>
      <c r="AU39" s="79" t="s">
        <v>1137</v>
      </c>
      <c r="AV39" s="79" t="s">
        <v>1143</v>
      </c>
      <c r="AW39" s="79" t="s">
        <v>1150</v>
      </c>
      <c r="AX39" s="79" t="s">
        <v>1157</v>
      </c>
      <c r="AY39" s="79" t="s">
        <v>1162</v>
      </c>
      <c r="AZ39" s="82" t="s">
        <v>1166</v>
      </c>
      <c r="BA39">
        <v>1</v>
      </c>
      <c r="BB39" s="78" t="str">
        <f>REPLACE(INDEX(GroupVertices[Group],MATCH(Edges[[#This Row],[Vertex 1]],GroupVertices[Vertex],0)),1,1,"")</f>
        <v>1</v>
      </c>
      <c r="BC39" s="78" t="str">
        <f>REPLACE(INDEX(GroupVertices[Group],MATCH(Edges[[#This Row],[Vertex 2]],GroupVertices[Vertex],0)),1,1,"")</f>
        <v>1</v>
      </c>
      <c r="BD39" s="48">
        <v>1</v>
      </c>
      <c r="BE39" s="49">
        <v>7.6923076923076925</v>
      </c>
      <c r="BF39" s="48">
        <v>0</v>
      </c>
      <c r="BG39" s="49">
        <v>0</v>
      </c>
      <c r="BH39" s="48">
        <v>0</v>
      </c>
      <c r="BI39" s="49">
        <v>0</v>
      </c>
      <c r="BJ39" s="48">
        <v>12</v>
      </c>
      <c r="BK39" s="49">
        <v>92.3076923076923</v>
      </c>
      <c r="BL39" s="48">
        <v>13</v>
      </c>
    </row>
    <row r="40" spans="1:64" ht="15">
      <c r="A40" s="64" t="s">
        <v>239</v>
      </c>
      <c r="B40" s="64" t="s">
        <v>239</v>
      </c>
      <c r="C40" s="65" t="s">
        <v>3331</v>
      </c>
      <c r="D40" s="66">
        <v>3</v>
      </c>
      <c r="E40" s="67" t="s">
        <v>132</v>
      </c>
      <c r="F40" s="68">
        <v>35</v>
      </c>
      <c r="G40" s="65"/>
      <c r="H40" s="69"/>
      <c r="I40" s="70"/>
      <c r="J40" s="70"/>
      <c r="K40" s="34" t="s">
        <v>65</v>
      </c>
      <c r="L40" s="77">
        <v>40</v>
      </c>
      <c r="M40" s="77"/>
      <c r="N40" s="72"/>
      <c r="O40" s="79" t="s">
        <v>176</v>
      </c>
      <c r="P40" s="81">
        <v>43636.25109953704</v>
      </c>
      <c r="Q40" s="79" t="s">
        <v>405</v>
      </c>
      <c r="R40" s="79"/>
      <c r="S40" s="79"/>
      <c r="T40" s="79"/>
      <c r="U40" s="82" t="s">
        <v>553</v>
      </c>
      <c r="V40" s="82" t="s">
        <v>553</v>
      </c>
      <c r="W40" s="81">
        <v>43636.25109953704</v>
      </c>
      <c r="X40" s="82" t="s">
        <v>725</v>
      </c>
      <c r="Y40" s="79"/>
      <c r="Z40" s="79"/>
      <c r="AA40" s="85" t="s">
        <v>914</v>
      </c>
      <c r="AB40" s="79"/>
      <c r="AC40" s="79" t="b">
        <v>0</v>
      </c>
      <c r="AD40" s="79">
        <v>0</v>
      </c>
      <c r="AE40" s="85" t="s">
        <v>1083</v>
      </c>
      <c r="AF40" s="79" t="b">
        <v>0</v>
      </c>
      <c r="AG40" s="79" t="s">
        <v>1096</v>
      </c>
      <c r="AH40" s="79"/>
      <c r="AI40" s="85" t="s">
        <v>1083</v>
      </c>
      <c r="AJ40" s="79" t="b">
        <v>0</v>
      </c>
      <c r="AK40" s="79">
        <v>0</v>
      </c>
      <c r="AL40" s="85" t="s">
        <v>1083</v>
      </c>
      <c r="AM40" s="79" t="s">
        <v>1109</v>
      </c>
      <c r="AN40" s="79" t="b">
        <v>0</v>
      </c>
      <c r="AO40" s="85" t="s">
        <v>914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12</v>
      </c>
      <c r="BK40" s="49">
        <v>100</v>
      </c>
      <c r="BL40" s="48">
        <v>12</v>
      </c>
    </row>
    <row r="41" spans="1:64" ht="15">
      <c r="A41" s="64" t="s">
        <v>240</v>
      </c>
      <c r="B41" s="64" t="s">
        <v>261</v>
      </c>
      <c r="C41" s="65" t="s">
        <v>3331</v>
      </c>
      <c r="D41" s="66">
        <v>3</v>
      </c>
      <c r="E41" s="67" t="s">
        <v>132</v>
      </c>
      <c r="F41" s="68">
        <v>35</v>
      </c>
      <c r="G41" s="65"/>
      <c r="H41" s="69"/>
      <c r="I41" s="70"/>
      <c r="J41" s="70"/>
      <c r="K41" s="34" t="s">
        <v>65</v>
      </c>
      <c r="L41" s="77">
        <v>41</v>
      </c>
      <c r="M41" s="77"/>
      <c r="N41" s="72"/>
      <c r="O41" s="79" t="s">
        <v>385</v>
      </c>
      <c r="P41" s="81">
        <v>43636.52922453704</v>
      </c>
      <c r="Q41" s="79" t="s">
        <v>406</v>
      </c>
      <c r="R41" s="79"/>
      <c r="S41" s="79"/>
      <c r="T41" s="79"/>
      <c r="U41" s="79"/>
      <c r="V41" s="82" t="s">
        <v>610</v>
      </c>
      <c r="W41" s="81">
        <v>43636.52922453704</v>
      </c>
      <c r="X41" s="82" t="s">
        <v>726</v>
      </c>
      <c r="Y41" s="79"/>
      <c r="Z41" s="79"/>
      <c r="AA41" s="85" t="s">
        <v>915</v>
      </c>
      <c r="AB41" s="79"/>
      <c r="AC41" s="79" t="b">
        <v>0</v>
      </c>
      <c r="AD41" s="79">
        <v>0</v>
      </c>
      <c r="AE41" s="85" t="s">
        <v>1083</v>
      </c>
      <c r="AF41" s="79" t="b">
        <v>0</v>
      </c>
      <c r="AG41" s="79" t="s">
        <v>1096</v>
      </c>
      <c r="AH41" s="79"/>
      <c r="AI41" s="85" t="s">
        <v>1083</v>
      </c>
      <c r="AJ41" s="79" t="b">
        <v>0</v>
      </c>
      <c r="AK41" s="79">
        <v>10</v>
      </c>
      <c r="AL41" s="85" t="s">
        <v>936</v>
      </c>
      <c r="AM41" s="79" t="s">
        <v>1112</v>
      </c>
      <c r="AN41" s="79" t="b">
        <v>0</v>
      </c>
      <c r="AO41" s="85" t="s">
        <v>936</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2</v>
      </c>
      <c r="BE41" s="49">
        <v>8.333333333333334</v>
      </c>
      <c r="BF41" s="48">
        <v>0</v>
      </c>
      <c r="BG41" s="49">
        <v>0</v>
      </c>
      <c r="BH41" s="48">
        <v>0</v>
      </c>
      <c r="BI41" s="49">
        <v>0</v>
      </c>
      <c r="BJ41" s="48">
        <v>22</v>
      </c>
      <c r="BK41" s="49">
        <v>91.66666666666667</v>
      </c>
      <c r="BL41" s="48">
        <v>24</v>
      </c>
    </row>
    <row r="42" spans="1:64" ht="15">
      <c r="A42" s="64" t="s">
        <v>241</v>
      </c>
      <c r="B42" s="64" t="s">
        <v>261</v>
      </c>
      <c r="C42" s="65" t="s">
        <v>3331</v>
      </c>
      <c r="D42" s="66">
        <v>3</v>
      </c>
      <c r="E42" s="67" t="s">
        <v>132</v>
      </c>
      <c r="F42" s="68">
        <v>35</v>
      </c>
      <c r="G42" s="65"/>
      <c r="H42" s="69"/>
      <c r="I42" s="70"/>
      <c r="J42" s="70"/>
      <c r="K42" s="34" t="s">
        <v>65</v>
      </c>
      <c r="L42" s="77">
        <v>42</v>
      </c>
      <c r="M42" s="77"/>
      <c r="N42" s="72"/>
      <c r="O42" s="79" t="s">
        <v>385</v>
      </c>
      <c r="P42" s="81">
        <v>43636.59008101852</v>
      </c>
      <c r="Q42" s="79" t="s">
        <v>406</v>
      </c>
      <c r="R42" s="79"/>
      <c r="S42" s="79"/>
      <c r="T42" s="79"/>
      <c r="U42" s="79"/>
      <c r="V42" s="82" t="s">
        <v>611</v>
      </c>
      <c r="W42" s="81">
        <v>43636.59008101852</v>
      </c>
      <c r="X42" s="82" t="s">
        <v>727</v>
      </c>
      <c r="Y42" s="79"/>
      <c r="Z42" s="79"/>
      <c r="AA42" s="85" t="s">
        <v>916</v>
      </c>
      <c r="AB42" s="79"/>
      <c r="AC42" s="79" t="b">
        <v>0</v>
      </c>
      <c r="AD42" s="79">
        <v>0</v>
      </c>
      <c r="AE42" s="85" t="s">
        <v>1083</v>
      </c>
      <c r="AF42" s="79" t="b">
        <v>0</v>
      </c>
      <c r="AG42" s="79" t="s">
        <v>1096</v>
      </c>
      <c r="AH42" s="79"/>
      <c r="AI42" s="85" t="s">
        <v>1083</v>
      </c>
      <c r="AJ42" s="79" t="b">
        <v>0</v>
      </c>
      <c r="AK42" s="79">
        <v>10</v>
      </c>
      <c r="AL42" s="85" t="s">
        <v>936</v>
      </c>
      <c r="AM42" s="79" t="s">
        <v>1109</v>
      </c>
      <c r="AN42" s="79" t="b">
        <v>0</v>
      </c>
      <c r="AO42" s="85" t="s">
        <v>936</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2</v>
      </c>
      <c r="BE42" s="49">
        <v>8.333333333333334</v>
      </c>
      <c r="BF42" s="48">
        <v>0</v>
      </c>
      <c r="BG42" s="49">
        <v>0</v>
      </c>
      <c r="BH42" s="48">
        <v>0</v>
      </c>
      <c r="BI42" s="49">
        <v>0</v>
      </c>
      <c r="BJ42" s="48">
        <v>22</v>
      </c>
      <c r="BK42" s="49">
        <v>91.66666666666667</v>
      </c>
      <c r="BL42" s="48">
        <v>24</v>
      </c>
    </row>
    <row r="43" spans="1:64" ht="15">
      <c r="A43" s="64" t="s">
        <v>242</v>
      </c>
      <c r="B43" s="64" t="s">
        <v>261</v>
      </c>
      <c r="C43" s="65" t="s">
        <v>3331</v>
      </c>
      <c r="D43" s="66">
        <v>3</v>
      </c>
      <c r="E43" s="67" t="s">
        <v>132</v>
      </c>
      <c r="F43" s="68">
        <v>35</v>
      </c>
      <c r="G43" s="65"/>
      <c r="H43" s="69"/>
      <c r="I43" s="70"/>
      <c r="J43" s="70"/>
      <c r="K43" s="34" t="s">
        <v>65</v>
      </c>
      <c r="L43" s="77">
        <v>43</v>
      </c>
      <c r="M43" s="77"/>
      <c r="N43" s="72"/>
      <c r="O43" s="79" t="s">
        <v>385</v>
      </c>
      <c r="P43" s="81">
        <v>43636.59494212963</v>
      </c>
      <c r="Q43" s="79" t="s">
        <v>406</v>
      </c>
      <c r="R43" s="79"/>
      <c r="S43" s="79"/>
      <c r="T43" s="79"/>
      <c r="U43" s="79"/>
      <c r="V43" s="82" t="s">
        <v>612</v>
      </c>
      <c r="W43" s="81">
        <v>43636.59494212963</v>
      </c>
      <c r="X43" s="82" t="s">
        <v>728</v>
      </c>
      <c r="Y43" s="79"/>
      <c r="Z43" s="79"/>
      <c r="AA43" s="85" t="s">
        <v>917</v>
      </c>
      <c r="AB43" s="79"/>
      <c r="AC43" s="79" t="b">
        <v>0</v>
      </c>
      <c r="AD43" s="79">
        <v>0</v>
      </c>
      <c r="AE43" s="85" t="s">
        <v>1083</v>
      </c>
      <c r="AF43" s="79" t="b">
        <v>0</v>
      </c>
      <c r="AG43" s="79" t="s">
        <v>1096</v>
      </c>
      <c r="AH43" s="79"/>
      <c r="AI43" s="85" t="s">
        <v>1083</v>
      </c>
      <c r="AJ43" s="79" t="b">
        <v>0</v>
      </c>
      <c r="AK43" s="79">
        <v>10</v>
      </c>
      <c r="AL43" s="85" t="s">
        <v>936</v>
      </c>
      <c r="AM43" s="79" t="s">
        <v>1109</v>
      </c>
      <c r="AN43" s="79" t="b">
        <v>0</v>
      </c>
      <c r="AO43" s="85" t="s">
        <v>936</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2</v>
      </c>
      <c r="BE43" s="49">
        <v>8.333333333333334</v>
      </c>
      <c r="BF43" s="48">
        <v>0</v>
      </c>
      <c r="BG43" s="49">
        <v>0</v>
      </c>
      <c r="BH43" s="48">
        <v>0</v>
      </c>
      <c r="BI43" s="49">
        <v>0</v>
      </c>
      <c r="BJ43" s="48">
        <v>22</v>
      </c>
      <c r="BK43" s="49">
        <v>91.66666666666667</v>
      </c>
      <c r="BL43" s="48">
        <v>24</v>
      </c>
    </row>
    <row r="44" spans="1:64" ht="15">
      <c r="A44" s="64" t="s">
        <v>243</v>
      </c>
      <c r="B44" s="64" t="s">
        <v>261</v>
      </c>
      <c r="C44" s="65" t="s">
        <v>3331</v>
      </c>
      <c r="D44" s="66">
        <v>3</v>
      </c>
      <c r="E44" s="67" t="s">
        <v>132</v>
      </c>
      <c r="F44" s="68">
        <v>35</v>
      </c>
      <c r="G44" s="65"/>
      <c r="H44" s="69"/>
      <c r="I44" s="70"/>
      <c r="J44" s="70"/>
      <c r="K44" s="34" t="s">
        <v>65</v>
      </c>
      <c r="L44" s="77">
        <v>44</v>
      </c>
      <c r="M44" s="77"/>
      <c r="N44" s="72"/>
      <c r="O44" s="79" t="s">
        <v>385</v>
      </c>
      <c r="P44" s="81">
        <v>43636.60806712963</v>
      </c>
      <c r="Q44" s="79" t="s">
        <v>406</v>
      </c>
      <c r="R44" s="79"/>
      <c r="S44" s="79"/>
      <c r="T44" s="79"/>
      <c r="U44" s="79"/>
      <c r="V44" s="82" t="s">
        <v>613</v>
      </c>
      <c r="W44" s="81">
        <v>43636.60806712963</v>
      </c>
      <c r="X44" s="82" t="s">
        <v>729</v>
      </c>
      <c r="Y44" s="79"/>
      <c r="Z44" s="79"/>
      <c r="AA44" s="85" t="s">
        <v>918</v>
      </c>
      <c r="AB44" s="79"/>
      <c r="AC44" s="79" t="b">
        <v>0</v>
      </c>
      <c r="AD44" s="79">
        <v>0</v>
      </c>
      <c r="AE44" s="85" t="s">
        <v>1083</v>
      </c>
      <c r="AF44" s="79" t="b">
        <v>0</v>
      </c>
      <c r="AG44" s="79" t="s">
        <v>1096</v>
      </c>
      <c r="AH44" s="79"/>
      <c r="AI44" s="85" t="s">
        <v>1083</v>
      </c>
      <c r="AJ44" s="79" t="b">
        <v>0</v>
      </c>
      <c r="AK44" s="79">
        <v>10</v>
      </c>
      <c r="AL44" s="85" t="s">
        <v>936</v>
      </c>
      <c r="AM44" s="79" t="s">
        <v>1110</v>
      </c>
      <c r="AN44" s="79" t="b">
        <v>0</v>
      </c>
      <c r="AO44" s="85" t="s">
        <v>936</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2</v>
      </c>
      <c r="BE44" s="49">
        <v>8.333333333333334</v>
      </c>
      <c r="BF44" s="48">
        <v>0</v>
      </c>
      <c r="BG44" s="49">
        <v>0</v>
      </c>
      <c r="BH44" s="48">
        <v>0</v>
      </c>
      <c r="BI44" s="49">
        <v>0</v>
      </c>
      <c r="BJ44" s="48">
        <v>22</v>
      </c>
      <c r="BK44" s="49">
        <v>91.66666666666667</v>
      </c>
      <c r="BL44" s="48">
        <v>24</v>
      </c>
    </row>
    <row r="45" spans="1:64" ht="15">
      <c r="A45" s="64" t="s">
        <v>244</v>
      </c>
      <c r="B45" s="64" t="s">
        <v>261</v>
      </c>
      <c r="C45" s="65" t="s">
        <v>3331</v>
      </c>
      <c r="D45" s="66">
        <v>3</v>
      </c>
      <c r="E45" s="67" t="s">
        <v>132</v>
      </c>
      <c r="F45" s="68">
        <v>35</v>
      </c>
      <c r="G45" s="65"/>
      <c r="H45" s="69"/>
      <c r="I45" s="70"/>
      <c r="J45" s="70"/>
      <c r="K45" s="34" t="s">
        <v>65</v>
      </c>
      <c r="L45" s="77">
        <v>45</v>
      </c>
      <c r="M45" s="77"/>
      <c r="N45" s="72"/>
      <c r="O45" s="79" t="s">
        <v>385</v>
      </c>
      <c r="P45" s="81">
        <v>43636.69553240741</v>
      </c>
      <c r="Q45" s="79" t="s">
        <v>406</v>
      </c>
      <c r="R45" s="79"/>
      <c r="S45" s="79"/>
      <c r="T45" s="79"/>
      <c r="U45" s="79"/>
      <c r="V45" s="82" t="s">
        <v>614</v>
      </c>
      <c r="W45" s="81">
        <v>43636.69553240741</v>
      </c>
      <c r="X45" s="82" t="s">
        <v>730</v>
      </c>
      <c r="Y45" s="79"/>
      <c r="Z45" s="79"/>
      <c r="AA45" s="85" t="s">
        <v>919</v>
      </c>
      <c r="AB45" s="79"/>
      <c r="AC45" s="79" t="b">
        <v>0</v>
      </c>
      <c r="AD45" s="79">
        <v>0</v>
      </c>
      <c r="AE45" s="85" t="s">
        <v>1083</v>
      </c>
      <c r="AF45" s="79" t="b">
        <v>0</v>
      </c>
      <c r="AG45" s="79" t="s">
        <v>1096</v>
      </c>
      <c r="AH45" s="79"/>
      <c r="AI45" s="85" t="s">
        <v>1083</v>
      </c>
      <c r="AJ45" s="79" t="b">
        <v>0</v>
      </c>
      <c r="AK45" s="79">
        <v>10</v>
      </c>
      <c r="AL45" s="85" t="s">
        <v>936</v>
      </c>
      <c r="AM45" s="79" t="s">
        <v>1110</v>
      </c>
      <c r="AN45" s="79" t="b">
        <v>0</v>
      </c>
      <c r="AO45" s="85" t="s">
        <v>936</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2</v>
      </c>
      <c r="BE45" s="49">
        <v>8.333333333333334</v>
      </c>
      <c r="BF45" s="48">
        <v>0</v>
      </c>
      <c r="BG45" s="49">
        <v>0</v>
      </c>
      <c r="BH45" s="48">
        <v>0</v>
      </c>
      <c r="BI45" s="49">
        <v>0</v>
      </c>
      <c r="BJ45" s="48">
        <v>22</v>
      </c>
      <c r="BK45" s="49">
        <v>91.66666666666667</v>
      </c>
      <c r="BL45" s="48">
        <v>24</v>
      </c>
    </row>
    <row r="46" spans="1:64" ht="15">
      <c r="A46" s="64" t="s">
        <v>245</v>
      </c>
      <c r="B46" s="64" t="s">
        <v>261</v>
      </c>
      <c r="C46" s="65" t="s">
        <v>3331</v>
      </c>
      <c r="D46" s="66">
        <v>3</v>
      </c>
      <c r="E46" s="67" t="s">
        <v>132</v>
      </c>
      <c r="F46" s="68">
        <v>35</v>
      </c>
      <c r="G46" s="65"/>
      <c r="H46" s="69"/>
      <c r="I46" s="70"/>
      <c r="J46" s="70"/>
      <c r="K46" s="34" t="s">
        <v>65</v>
      </c>
      <c r="L46" s="77">
        <v>46</v>
      </c>
      <c r="M46" s="77"/>
      <c r="N46" s="72"/>
      <c r="O46" s="79" t="s">
        <v>385</v>
      </c>
      <c r="P46" s="81">
        <v>43636.70091435185</v>
      </c>
      <c r="Q46" s="79" t="s">
        <v>406</v>
      </c>
      <c r="R46" s="79"/>
      <c r="S46" s="79"/>
      <c r="T46" s="79"/>
      <c r="U46" s="79"/>
      <c r="V46" s="82" t="s">
        <v>615</v>
      </c>
      <c r="W46" s="81">
        <v>43636.70091435185</v>
      </c>
      <c r="X46" s="82" t="s">
        <v>731</v>
      </c>
      <c r="Y46" s="79"/>
      <c r="Z46" s="79"/>
      <c r="AA46" s="85" t="s">
        <v>920</v>
      </c>
      <c r="AB46" s="79"/>
      <c r="AC46" s="79" t="b">
        <v>0</v>
      </c>
      <c r="AD46" s="79">
        <v>0</v>
      </c>
      <c r="AE46" s="85" t="s">
        <v>1083</v>
      </c>
      <c r="AF46" s="79" t="b">
        <v>0</v>
      </c>
      <c r="AG46" s="79" t="s">
        <v>1096</v>
      </c>
      <c r="AH46" s="79"/>
      <c r="AI46" s="85" t="s">
        <v>1083</v>
      </c>
      <c r="AJ46" s="79" t="b">
        <v>0</v>
      </c>
      <c r="AK46" s="79">
        <v>10</v>
      </c>
      <c r="AL46" s="85" t="s">
        <v>936</v>
      </c>
      <c r="AM46" s="79" t="s">
        <v>1109</v>
      </c>
      <c r="AN46" s="79" t="b">
        <v>0</v>
      </c>
      <c r="AO46" s="85" t="s">
        <v>936</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2</v>
      </c>
      <c r="BE46" s="49">
        <v>8.333333333333334</v>
      </c>
      <c r="BF46" s="48">
        <v>0</v>
      </c>
      <c r="BG46" s="49">
        <v>0</v>
      </c>
      <c r="BH46" s="48">
        <v>0</v>
      </c>
      <c r="BI46" s="49">
        <v>0</v>
      </c>
      <c r="BJ46" s="48">
        <v>22</v>
      </c>
      <c r="BK46" s="49">
        <v>91.66666666666667</v>
      </c>
      <c r="BL46" s="48">
        <v>24</v>
      </c>
    </row>
    <row r="47" spans="1:64" ht="15">
      <c r="A47" s="64" t="s">
        <v>246</v>
      </c>
      <c r="B47" s="64" t="s">
        <v>261</v>
      </c>
      <c r="C47" s="65" t="s">
        <v>3331</v>
      </c>
      <c r="D47" s="66">
        <v>3</v>
      </c>
      <c r="E47" s="67" t="s">
        <v>132</v>
      </c>
      <c r="F47" s="68">
        <v>35</v>
      </c>
      <c r="G47" s="65"/>
      <c r="H47" s="69"/>
      <c r="I47" s="70"/>
      <c r="J47" s="70"/>
      <c r="K47" s="34" t="s">
        <v>65</v>
      </c>
      <c r="L47" s="77">
        <v>47</v>
      </c>
      <c r="M47" s="77"/>
      <c r="N47" s="72"/>
      <c r="O47" s="79" t="s">
        <v>385</v>
      </c>
      <c r="P47" s="81">
        <v>43636.72638888889</v>
      </c>
      <c r="Q47" s="79" t="s">
        <v>406</v>
      </c>
      <c r="R47" s="79"/>
      <c r="S47" s="79"/>
      <c r="T47" s="79"/>
      <c r="U47" s="79"/>
      <c r="V47" s="82" t="s">
        <v>616</v>
      </c>
      <c r="W47" s="81">
        <v>43636.72638888889</v>
      </c>
      <c r="X47" s="82" t="s">
        <v>732</v>
      </c>
      <c r="Y47" s="79"/>
      <c r="Z47" s="79"/>
      <c r="AA47" s="85" t="s">
        <v>921</v>
      </c>
      <c r="AB47" s="79"/>
      <c r="AC47" s="79" t="b">
        <v>0</v>
      </c>
      <c r="AD47" s="79">
        <v>0</v>
      </c>
      <c r="AE47" s="85" t="s">
        <v>1083</v>
      </c>
      <c r="AF47" s="79" t="b">
        <v>0</v>
      </c>
      <c r="AG47" s="79" t="s">
        <v>1096</v>
      </c>
      <c r="AH47" s="79"/>
      <c r="AI47" s="85" t="s">
        <v>1083</v>
      </c>
      <c r="AJ47" s="79" t="b">
        <v>0</v>
      </c>
      <c r="AK47" s="79">
        <v>10</v>
      </c>
      <c r="AL47" s="85" t="s">
        <v>936</v>
      </c>
      <c r="AM47" s="79" t="s">
        <v>1113</v>
      </c>
      <c r="AN47" s="79" t="b">
        <v>0</v>
      </c>
      <c r="AO47" s="85" t="s">
        <v>936</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2</v>
      </c>
      <c r="BE47" s="49">
        <v>8.333333333333334</v>
      </c>
      <c r="BF47" s="48">
        <v>0</v>
      </c>
      <c r="BG47" s="49">
        <v>0</v>
      </c>
      <c r="BH47" s="48">
        <v>0</v>
      </c>
      <c r="BI47" s="49">
        <v>0</v>
      </c>
      <c r="BJ47" s="48">
        <v>22</v>
      </c>
      <c r="BK47" s="49">
        <v>91.66666666666667</v>
      </c>
      <c r="BL47" s="48">
        <v>24</v>
      </c>
    </row>
    <row r="48" spans="1:64" ht="15">
      <c r="A48" s="64" t="s">
        <v>247</v>
      </c>
      <c r="B48" s="64" t="s">
        <v>261</v>
      </c>
      <c r="C48" s="65" t="s">
        <v>3331</v>
      </c>
      <c r="D48" s="66">
        <v>3</v>
      </c>
      <c r="E48" s="67" t="s">
        <v>132</v>
      </c>
      <c r="F48" s="68">
        <v>35</v>
      </c>
      <c r="G48" s="65"/>
      <c r="H48" s="69"/>
      <c r="I48" s="70"/>
      <c r="J48" s="70"/>
      <c r="K48" s="34" t="s">
        <v>65</v>
      </c>
      <c r="L48" s="77">
        <v>48</v>
      </c>
      <c r="M48" s="77"/>
      <c r="N48" s="72"/>
      <c r="O48" s="79" t="s">
        <v>385</v>
      </c>
      <c r="P48" s="81">
        <v>43636.868622685186</v>
      </c>
      <c r="Q48" s="79" t="s">
        <v>406</v>
      </c>
      <c r="R48" s="79"/>
      <c r="S48" s="79"/>
      <c r="T48" s="79"/>
      <c r="U48" s="79"/>
      <c r="V48" s="82" t="s">
        <v>617</v>
      </c>
      <c r="W48" s="81">
        <v>43636.868622685186</v>
      </c>
      <c r="X48" s="82" t="s">
        <v>733</v>
      </c>
      <c r="Y48" s="79"/>
      <c r="Z48" s="79"/>
      <c r="AA48" s="85" t="s">
        <v>922</v>
      </c>
      <c r="AB48" s="79"/>
      <c r="AC48" s="79" t="b">
        <v>0</v>
      </c>
      <c r="AD48" s="79">
        <v>0</v>
      </c>
      <c r="AE48" s="85" t="s">
        <v>1083</v>
      </c>
      <c r="AF48" s="79" t="b">
        <v>0</v>
      </c>
      <c r="AG48" s="79" t="s">
        <v>1096</v>
      </c>
      <c r="AH48" s="79"/>
      <c r="AI48" s="85" t="s">
        <v>1083</v>
      </c>
      <c r="AJ48" s="79" t="b">
        <v>0</v>
      </c>
      <c r="AK48" s="79">
        <v>22</v>
      </c>
      <c r="AL48" s="85" t="s">
        <v>936</v>
      </c>
      <c r="AM48" s="79" t="s">
        <v>1109</v>
      </c>
      <c r="AN48" s="79" t="b">
        <v>0</v>
      </c>
      <c r="AO48" s="85" t="s">
        <v>936</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2</v>
      </c>
      <c r="BE48" s="49">
        <v>8.333333333333334</v>
      </c>
      <c r="BF48" s="48">
        <v>0</v>
      </c>
      <c r="BG48" s="49">
        <v>0</v>
      </c>
      <c r="BH48" s="48">
        <v>0</v>
      </c>
      <c r="BI48" s="49">
        <v>0</v>
      </c>
      <c r="BJ48" s="48">
        <v>22</v>
      </c>
      <c r="BK48" s="49">
        <v>91.66666666666667</v>
      </c>
      <c r="BL48" s="48">
        <v>24</v>
      </c>
    </row>
    <row r="49" spans="1:64" ht="15">
      <c r="A49" s="64" t="s">
        <v>248</v>
      </c>
      <c r="B49" s="64" t="s">
        <v>261</v>
      </c>
      <c r="C49" s="65" t="s">
        <v>3331</v>
      </c>
      <c r="D49" s="66">
        <v>3</v>
      </c>
      <c r="E49" s="67" t="s">
        <v>132</v>
      </c>
      <c r="F49" s="68">
        <v>35</v>
      </c>
      <c r="G49" s="65"/>
      <c r="H49" s="69"/>
      <c r="I49" s="70"/>
      <c r="J49" s="70"/>
      <c r="K49" s="34" t="s">
        <v>65</v>
      </c>
      <c r="L49" s="77">
        <v>49</v>
      </c>
      <c r="M49" s="77"/>
      <c r="N49" s="72"/>
      <c r="O49" s="79" t="s">
        <v>385</v>
      </c>
      <c r="P49" s="81">
        <v>43636.95008101852</v>
      </c>
      <c r="Q49" s="79" t="s">
        <v>406</v>
      </c>
      <c r="R49" s="79"/>
      <c r="S49" s="79"/>
      <c r="T49" s="79"/>
      <c r="U49" s="79"/>
      <c r="V49" s="82" t="s">
        <v>618</v>
      </c>
      <c r="W49" s="81">
        <v>43636.95008101852</v>
      </c>
      <c r="X49" s="82" t="s">
        <v>734</v>
      </c>
      <c r="Y49" s="79"/>
      <c r="Z49" s="79"/>
      <c r="AA49" s="85" t="s">
        <v>923</v>
      </c>
      <c r="AB49" s="79"/>
      <c r="AC49" s="79" t="b">
        <v>0</v>
      </c>
      <c r="AD49" s="79">
        <v>0</v>
      </c>
      <c r="AE49" s="85" t="s">
        <v>1083</v>
      </c>
      <c r="AF49" s="79" t="b">
        <v>0</v>
      </c>
      <c r="AG49" s="79" t="s">
        <v>1096</v>
      </c>
      <c r="AH49" s="79"/>
      <c r="AI49" s="85" t="s">
        <v>1083</v>
      </c>
      <c r="AJ49" s="79" t="b">
        <v>0</v>
      </c>
      <c r="AK49" s="79">
        <v>22</v>
      </c>
      <c r="AL49" s="85" t="s">
        <v>936</v>
      </c>
      <c r="AM49" s="79" t="s">
        <v>1111</v>
      </c>
      <c r="AN49" s="79" t="b">
        <v>0</v>
      </c>
      <c r="AO49" s="85" t="s">
        <v>936</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2</v>
      </c>
      <c r="BE49" s="49">
        <v>8.333333333333334</v>
      </c>
      <c r="BF49" s="48">
        <v>0</v>
      </c>
      <c r="BG49" s="49">
        <v>0</v>
      </c>
      <c r="BH49" s="48">
        <v>0</v>
      </c>
      <c r="BI49" s="49">
        <v>0</v>
      </c>
      <c r="BJ49" s="48">
        <v>22</v>
      </c>
      <c r="BK49" s="49">
        <v>91.66666666666667</v>
      </c>
      <c r="BL49" s="48">
        <v>24</v>
      </c>
    </row>
    <row r="50" spans="1:64" ht="15">
      <c r="A50" s="64" t="s">
        <v>249</v>
      </c>
      <c r="B50" s="64" t="s">
        <v>261</v>
      </c>
      <c r="C50" s="65" t="s">
        <v>3331</v>
      </c>
      <c r="D50" s="66">
        <v>3</v>
      </c>
      <c r="E50" s="67" t="s">
        <v>132</v>
      </c>
      <c r="F50" s="68">
        <v>35</v>
      </c>
      <c r="G50" s="65"/>
      <c r="H50" s="69"/>
      <c r="I50" s="70"/>
      <c r="J50" s="70"/>
      <c r="K50" s="34" t="s">
        <v>65</v>
      </c>
      <c r="L50" s="77">
        <v>50</v>
      </c>
      <c r="M50" s="77"/>
      <c r="N50" s="72"/>
      <c r="O50" s="79" t="s">
        <v>385</v>
      </c>
      <c r="P50" s="81">
        <v>43637.07472222222</v>
      </c>
      <c r="Q50" s="79" t="s">
        <v>406</v>
      </c>
      <c r="R50" s="79"/>
      <c r="S50" s="79"/>
      <c r="T50" s="79"/>
      <c r="U50" s="79"/>
      <c r="V50" s="82" t="s">
        <v>619</v>
      </c>
      <c r="W50" s="81">
        <v>43637.07472222222</v>
      </c>
      <c r="X50" s="82" t="s">
        <v>735</v>
      </c>
      <c r="Y50" s="79"/>
      <c r="Z50" s="79"/>
      <c r="AA50" s="85" t="s">
        <v>924</v>
      </c>
      <c r="AB50" s="79"/>
      <c r="AC50" s="79" t="b">
        <v>0</v>
      </c>
      <c r="AD50" s="79">
        <v>0</v>
      </c>
      <c r="AE50" s="85" t="s">
        <v>1083</v>
      </c>
      <c r="AF50" s="79" t="b">
        <v>0</v>
      </c>
      <c r="AG50" s="79" t="s">
        <v>1096</v>
      </c>
      <c r="AH50" s="79"/>
      <c r="AI50" s="85" t="s">
        <v>1083</v>
      </c>
      <c r="AJ50" s="79" t="b">
        <v>0</v>
      </c>
      <c r="AK50" s="79">
        <v>23</v>
      </c>
      <c r="AL50" s="85" t="s">
        <v>936</v>
      </c>
      <c r="AM50" s="79" t="s">
        <v>1112</v>
      </c>
      <c r="AN50" s="79" t="b">
        <v>0</v>
      </c>
      <c r="AO50" s="85" t="s">
        <v>936</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2</v>
      </c>
      <c r="BE50" s="49">
        <v>8.333333333333334</v>
      </c>
      <c r="BF50" s="48">
        <v>0</v>
      </c>
      <c r="BG50" s="49">
        <v>0</v>
      </c>
      <c r="BH50" s="48">
        <v>0</v>
      </c>
      <c r="BI50" s="49">
        <v>0</v>
      </c>
      <c r="BJ50" s="48">
        <v>22</v>
      </c>
      <c r="BK50" s="49">
        <v>91.66666666666667</v>
      </c>
      <c r="BL50" s="48">
        <v>24</v>
      </c>
    </row>
    <row r="51" spans="1:64" ht="15">
      <c r="A51" s="64" t="s">
        <v>250</v>
      </c>
      <c r="B51" s="64" t="s">
        <v>261</v>
      </c>
      <c r="C51" s="65" t="s">
        <v>3331</v>
      </c>
      <c r="D51" s="66">
        <v>3</v>
      </c>
      <c r="E51" s="67" t="s">
        <v>132</v>
      </c>
      <c r="F51" s="68">
        <v>35</v>
      </c>
      <c r="G51" s="65"/>
      <c r="H51" s="69"/>
      <c r="I51" s="70"/>
      <c r="J51" s="70"/>
      <c r="K51" s="34" t="s">
        <v>65</v>
      </c>
      <c r="L51" s="77">
        <v>51</v>
      </c>
      <c r="M51" s="77"/>
      <c r="N51" s="72"/>
      <c r="O51" s="79" t="s">
        <v>385</v>
      </c>
      <c r="P51" s="81">
        <v>43637.09483796296</v>
      </c>
      <c r="Q51" s="79" t="s">
        <v>406</v>
      </c>
      <c r="R51" s="79"/>
      <c r="S51" s="79"/>
      <c r="T51" s="79"/>
      <c r="U51" s="79"/>
      <c r="V51" s="82" t="s">
        <v>620</v>
      </c>
      <c r="W51" s="81">
        <v>43637.09483796296</v>
      </c>
      <c r="X51" s="82" t="s">
        <v>736</v>
      </c>
      <c r="Y51" s="79"/>
      <c r="Z51" s="79"/>
      <c r="AA51" s="85" t="s">
        <v>925</v>
      </c>
      <c r="AB51" s="79"/>
      <c r="AC51" s="79" t="b">
        <v>0</v>
      </c>
      <c r="AD51" s="79">
        <v>0</v>
      </c>
      <c r="AE51" s="85" t="s">
        <v>1083</v>
      </c>
      <c r="AF51" s="79" t="b">
        <v>0</v>
      </c>
      <c r="AG51" s="79" t="s">
        <v>1096</v>
      </c>
      <c r="AH51" s="79"/>
      <c r="AI51" s="85" t="s">
        <v>1083</v>
      </c>
      <c r="AJ51" s="79" t="b">
        <v>0</v>
      </c>
      <c r="AK51" s="79">
        <v>22</v>
      </c>
      <c r="AL51" s="85" t="s">
        <v>936</v>
      </c>
      <c r="AM51" s="79" t="s">
        <v>1109</v>
      </c>
      <c r="AN51" s="79" t="b">
        <v>0</v>
      </c>
      <c r="AO51" s="85" t="s">
        <v>936</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8.333333333333334</v>
      </c>
      <c r="BF51" s="48">
        <v>0</v>
      </c>
      <c r="BG51" s="49">
        <v>0</v>
      </c>
      <c r="BH51" s="48">
        <v>0</v>
      </c>
      <c r="BI51" s="49">
        <v>0</v>
      </c>
      <c r="BJ51" s="48">
        <v>22</v>
      </c>
      <c r="BK51" s="49">
        <v>91.66666666666667</v>
      </c>
      <c r="BL51" s="48">
        <v>24</v>
      </c>
    </row>
    <row r="52" spans="1:64" ht="15">
      <c r="A52" s="64" t="s">
        <v>251</v>
      </c>
      <c r="B52" s="64" t="s">
        <v>366</v>
      </c>
      <c r="C52" s="65" t="s">
        <v>3331</v>
      </c>
      <c r="D52" s="66">
        <v>3</v>
      </c>
      <c r="E52" s="67" t="s">
        <v>132</v>
      </c>
      <c r="F52" s="68">
        <v>35</v>
      </c>
      <c r="G52" s="65"/>
      <c r="H52" s="69"/>
      <c r="I52" s="70"/>
      <c r="J52" s="70"/>
      <c r="K52" s="34" t="s">
        <v>65</v>
      </c>
      <c r="L52" s="77">
        <v>52</v>
      </c>
      <c r="M52" s="77"/>
      <c r="N52" s="72"/>
      <c r="O52" s="79" t="s">
        <v>385</v>
      </c>
      <c r="P52" s="81">
        <v>43637.133888888886</v>
      </c>
      <c r="Q52" s="79" t="s">
        <v>403</v>
      </c>
      <c r="R52" s="79"/>
      <c r="S52" s="79"/>
      <c r="T52" s="79"/>
      <c r="U52" s="79"/>
      <c r="V52" s="82" t="s">
        <v>621</v>
      </c>
      <c r="W52" s="81">
        <v>43637.133888888886</v>
      </c>
      <c r="X52" s="82" t="s">
        <v>737</v>
      </c>
      <c r="Y52" s="79"/>
      <c r="Z52" s="79"/>
      <c r="AA52" s="85" t="s">
        <v>926</v>
      </c>
      <c r="AB52" s="79"/>
      <c r="AC52" s="79" t="b">
        <v>0</v>
      </c>
      <c r="AD52" s="79">
        <v>0</v>
      </c>
      <c r="AE52" s="85" t="s">
        <v>1083</v>
      </c>
      <c r="AF52" s="79" t="b">
        <v>0</v>
      </c>
      <c r="AG52" s="79" t="s">
        <v>1098</v>
      </c>
      <c r="AH52" s="79"/>
      <c r="AI52" s="85" t="s">
        <v>1083</v>
      </c>
      <c r="AJ52" s="79" t="b">
        <v>0</v>
      </c>
      <c r="AK52" s="79">
        <v>13</v>
      </c>
      <c r="AL52" s="85" t="s">
        <v>1065</v>
      </c>
      <c r="AM52" s="79" t="s">
        <v>1110</v>
      </c>
      <c r="AN52" s="79" t="b">
        <v>0</v>
      </c>
      <c r="AO52" s="85" t="s">
        <v>1065</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0</v>
      </c>
      <c r="BE52" s="49">
        <v>0</v>
      </c>
      <c r="BF52" s="48">
        <v>0</v>
      </c>
      <c r="BG52" s="49">
        <v>0</v>
      </c>
      <c r="BH52" s="48">
        <v>0</v>
      </c>
      <c r="BI52" s="49">
        <v>0</v>
      </c>
      <c r="BJ52" s="48">
        <v>27</v>
      </c>
      <c r="BK52" s="49">
        <v>100</v>
      </c>
      <c r="BL52" s="48">
        <v>27</v>
      </c>
    </row>
    <row r="53" spans="1:64" ht="15">
      <c r="A53" s="64" t="s">
        <v>252</v>
      </c>
      <c r="B53" s="64" t="s">
        <v>261</v>
      </c>
      <c r="C53" s="65" t="s">
        <v>3331</v>
      </c>
      <c r="D53" s="66">
        <v>3</v>
      </c>
      <c r="E53" s="67" t="s">
        <v>132</v>
      </c>
      <c r="F53" s="68">
        <v>35</v>
      </c>
      <c r="G53" s="65"/>
      <c r="H53" s="69"/>
      <c r="I53" s="70"/>
      <c r="J53" s="70"/>
      <c r="K53" s="34" t="s">
        <v>65</v>
      </c>
      <c r="L53" s="77">
        <v>53</v>
      </c>
      <c r="M53" s="77"/>
      <c r="N53" s="72"/>
      <c r="O53" s="79" t="s">
        <v>385</v>
      </c>
      <c r="P53" s="81">
        <v>43637.25356481481</v>
      </c>
      <c r="Q53" s="79" t="s">
        <v>406</v>
      </c>
      <c r="R53" s="79"/>
      <c r="S53" s="79"/>
      <c r="T53" s="79"/>
      <c r="U53" s="79"/>
      <c r="V53" s="82" t="s">
        <v>622</v>
      </c>
      <c r="W53" s="81">
        <v>43637.25356481481</v>
      </c>
      <c r="X53" s="82" t="s">
        <v>738</v>
      </c>
      <c r="Y53" s="79"/>
      <c r="Z53" s="79"/>
      <c r="AA53" s="85" t="s">
        <v>927</v>
      </c>
      <c r="AB53" s="79"/>
      <c r="AC53" s="79" t="b">
        <v>0</v>
      </c>
      <c r="AD53" s="79">
        <v>0</v>
      </c>
      <c r="AE53" s="85" t="s">
        <v>1083</v>
      </c>
      <c r="AF53" s="79" t="b">
        <v>0</v>
      </c>
      <c r="AG53" s="79" t="s">
        <v>1096</v>
      </c>
      <c r="AH53" s="79"/>
      <c r="AI53" s="85" t="s">
        <v>1083</v>
      </c>
      <c r="AJ53" s="79" t="b">
        <v>0</v>
      </c>
      <c r="AK53" s="79">
        <v>22</v>
      </c>
      <c r="AL53" s="85" t="s">
        <v>936</v>
      </c>
      <c r="AM53" s="79" t="s">
        <v>1113</v>
      </c>
      <c r="AN53" s="79" t="b">
        <v>0</v>
      </c>
      <c r="AO53" s="85" t="s">
        <v>936</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2</v>
      </c>
      <c r="BE53" s="49">
        <v>8.333333333333334</v>
      </c>
      <c r="BF53" s="48">
        <v>0</v>
      </c>
      <c r="BG53" s="49">
        <v>0</v>
      </c>
      <c r="BH53" s="48">
        <v>0</v>
      </c>
      <c r="BI53" s="49">
        <v>0</v>
      </c>
      <c r="BJ53" s="48">
        <v>22</v>
      </c>
      <c r="BK53" s="49">
        <v>91.66666666666667</v>
      </c>
      <c r="BL53" s="48">
        <v>24</v>
      </c>
    </row>
    <row r="54" spans="1:64" ht="15">
      <c r="A54" s="64" t="s">
        <v>253</v>
      </c>
      <c r="B54" s="64" t="s">
        <v>261</v>
      </c>
      <c r="C54" s="65" t="s">
        <v>3331</v>
      </c>
      <c r="D54" s="66">
        <v>3</v>
      </c>
      <c r="E54" s="67" t="s">
        <v>132</v>
      </c>
      <c r="F54" s="68">
        <v>35</v>
      </c>
      <c r="G54" s="65"/>
      <c r="H54" s="69"/>
      <c r="I54" s="70"/>
      <c r="J54" s="70"/>
      <c r="K54" s="34" t="s">
        <v>65</v>
      </c>
      <c r="L54" s="77">
        <v>54</v>
      </c>
      <c r="M54" s="77"/>
      <c r="N54" s="72"/>
      <c r="O54" s="79" t="s">
        <v>385</v>
      </c>
      <c r="P54" s="81">
        <v>43637.376180555555</v>
      </c>
      <c r="Q54" s="79" t="s">
        <v>406</v>
      </c>
      <c r="R54" s="79"/>
      <c r="S54" s="79"/>
      <c r="T54" s="79"/>
      <c r="U54" s="79"/>
      <c r="V54" s="82" t="s">
        <v>623</v>
      </c>
      <c r="W54" s="81">
        <v>43637.376180555555</v>
      </c>
      <c r="X54" s="82" t="s">
        <v>739</v>
      </c>
      <c r="Y54" s="79"/>
      <c r="Z54" s="79"/>
      <c r="AA54" s="85" t="s">
        <v>928</v>
      </c>
      <c r="AB54" s="79"/>
      <c r="AC54" s="79" t="b">
        <v>0</v>
      </c>
      <c r="AD54" s="79">
        <v>0</v>
      </c>
      <c r="AE54" s="85" t="s">
        <v>1083</v>
      </c>
      <c r="AF54" s="79" t="b">
        <v>0</v>
      </c>
      <c r="AG54" s="79" t="s">
        <v>1096</v>
      </c>
      <c r="AH54" s="79"/>
      <c r="AI54" s="85" t="s">
        <v>1083</v>
      </c>
      <c r="AJ54" s="79" t="b">
        <v>0</v>
      </c>
      <c r="AK54" s="79">
        <v>22</v>
      </c>
      <c r="AL54" s="85" t="s">
        <v>936</v>
      </c>
      <c r="AM54" s="79" t="s">
        <v>1109</v>
      </c>
      <c r="AN54" s="79" t="b">
        <v>0</v>
      </c>
      <c r="AO54" s="85" t="s">
        <v>936</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2</v>
      </c>
      <c r="BE54" s="49">
        <v>8.333333333333334</v>
      </c>
      <c r="BF54" s="48">
        <v>0</v>
      </c>
      <c r="BG54" s="49">
        <v>0</v>
      </c>
      <c r="BH54" s="48">
        <v>0</v>
      </c>
      <c r="BI54" s="49">
        <v>0</v>
      </c>
      <c r="BJ54" s="48">
        <v>22</v>
      </c>
      <c r="BK54" s="49">
        <v>91.66666666666667</v>
      </c>
      <c r="BL54" s="48">
        <v>24</v>
      </c>
    </row>
    <row r="55" spans="1:64" ht="15">
      <c r="A55" s="64" t="s">
        <v>254</v>
      </c>
      <c r="B55" s="64" t="s">
        <v>261</v>
      </c>
      <c r="C55" s="65" t="s">
        <v>3331</v>
      </c>
      <c r="D55" s="66">
        <v>3</v>
      </c>
      <c r="E55" s="67" t="s">
        <v>132</v>
      </c>
      <c r="F55" s="68">
        <v>35</v>
      </c>
      <c r="G55" s="65"/>
      <c r="H55" s="69"/>
      <c r="I55" s="70"/>
      <c r="J55" s="70"/>
      <c r="K55" s="34" t="s">
        <v>65</v>
      </c>
      <c r="L55" s="77">
        <v>55</v>
      </c>
      <c r="M55" s="77"/>
      <c r="N55" s="72"/>
      <c r="O55" s="79" t="s">
        <v>385</v>
      </c>
      <c r="P55" s="81">
        <v>43637.528449074074</v>
      </c>
      <c r="Q55" s="79" t="s">
        <v>406</v>
      </c>
      <c r="R55" s="79"/>
      <c r="S55" s="79"/>
      <c r="T55" s="79"/>
      <c r="U55" s="79"/>
      <c r="V55" s="82" t="s">
        <v>624</v>
      </c>
      <c r="W55" s="81">
        <v>43637.528449074074</v>
      </c>
      <c r="X55" s="82" t="s">
        <v>740</v>
      </c>
      <c r="Y55" s="79"/>
      <c r="Z55" s="79"/>
      <c r="AA55" s="85" t="s">
        <v>929</v>
      </c>
      <c r="AB55" s="79"/>
      <c r="AC55" s="79" t="b">
        <v>0</v>
      </c>
      <c r="AD55" s="79">
        <v>0</v>
      </c>
      <c r="AE55" s="85" t="s">
        <v>1083</v>
      </c>
      <c r="AF55" s="79" t="b">
        <v>0</v>
      </c>
      <c r="AG55" s="79" t="s">
        <v>1096</v>
      </c>
      <c r="AH55" s="79"/>
      <c r="AI55" s="85" t="s">
        <v>1083</v>
      </c>
      <c r="AJ55" s="79" t="b">
        <v>0</v>
      </c>
      <c r="AK55" s="79">
        <v>22</v>
      </c>
      <c r="AL55" s="85" t="s">
        <v>936</v>
      </c>
      <c r="AM55" s="79" t="s">
        <v>1111</v>
      </c>
      <c r="AN55" s="79" t="b">
        <v>0</v>
      </c>
      <c r="AO55" s="85" t="s">
        <v>936</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2</v>
      </c>
      <c r="BE55" s="49">
        <v>8.333333333333334</v>
      </c>
      <c r="BF55" s="48">
        <v>0</v>
      </c>
      <c r="BG55" s="49">
        <v>0</v>
      </c>
      <c r="BH55" s="48">
        <v>0</v>
      </c>
      <c r="BI55" s="49">
        <v>0</v>
      </c>
      <c r="BJ55" s="48">
        <v>22</v>
      </c>
      <c r="BK55" s="49">
        <v>91.66666666666667</v>
      </c>
      <c r="BL55" s="48">
        <v>24</v>
      </c>
    </row>
    <row r="56" spans="1:64" ht="15">
      <c r="A56" s="64" t="s">
        <v>255</v>
      </c>
      <c r="B56" s="64" t="s">
        <v>261</v>
      </c>
      <c r="C56" s="65" t="s">
        <v>3331</v>
      </c>
      <c r="D56" s="66">
        <v>3</v>
      </c>
      <c r="E56" s="67" t="s">
        <v>132</v>
      </c>
      <c r="F56" s="68">
        <v>35</v>
      </c>
      <c r="G56" s="65"/>
      <c r="H56" s="69"/>
      <c r="I56" s="70"/>
      <c r="J56" s="70"/>
      <c r="K56" s="34" t="s">
        <v>65</v>
      </c>
      <c r="L56" s="77">
        <v>56</v>
      </c>
      <c r="M56" s="77"/>
      <c r="N56" s="72"/>
      <c r="O56" s="79" t="s">
        <v>385</v>
      </c>
      <c r="P56" s="81">
        <v>43637.67271990741</v>
      </c>
      <c r="Q56" s="79" t="s">
        <v>406</v>
      </c>
      <c r="R56" s="79"/>
      <c r="S56" s="79"/>
      <c r="T56" s="79"/>
      <c r="U56" s="79"/>
      <c r="V56" s="82" t="s">
        <v>625</v>
      </c>
      <c r="W56" s="81">
        <v>43637.67271990741</v>
      </c>
      <c r="X56" s="82" t="s">
        <v>741</v>
      </c>
      <c r="Y56" s="79"/>
      <c r="Z56" s="79"/>
      <c r="AA56" s="85" t="s">
        <v>930</v>
      </c>
      <c r="AB56" s="79"/>
      <c r="AC56" s="79" t="b">
        <v>0</v>
      </c>
      <c r="AD56" s="79">
        <v>0</v>
      </c>
      <c r="AE56" s="85" t="s">
        <v>1083</v>
      </c>
      <c r="AF56" s="79" t="b">
        <v>0</v>
      </c>
      <c r="AG56" s="79" t="s">
        <v>1096</v>
      </c>
      <c r="AH56" s="79"/>
      <c r="AI56" s="85" t="s">
        <v>1083</v>
      </c>
      <c r="AJ56" s="79" t="b">
        <v>0</v>
      </c>
      <c r="AK56" s="79">
        <v>22</v>
      </c>
      <c r="AL56" s="85" t="s">
        <v>936</v>
      </c>
      <c r="AM56" s="79" t="s">
        <v>1109</v>
      </c>
      <c r="AN56" s="79" t="b">
        <v>0</v>
      </c>
      <c r="AO56" s="85" t="s">
        <v>936</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2</v>
      </c>
      <c r="BE56" s="49">
        <v>8.333333333333334</v>
      </c>
      <c r="BF56" s="48">
        <v>0</v>
      </c>
      <c r="BG56" s="49">
        <v>0</v>
      </c>
      <c r="BH56" s="48">
        <v>0</v>
      </c>
      <c r="BI56" s="49">
        <v>0</v>
      </c>
      <c r="BJ56" s="48">
        <v>22</v>
      </c>
      <c r="BK56" s="49">
        <v>91.66666666666667</v>
      </c>
      <c r="BL56" s="48">
        <v>24</v>
      </c>
    </row>
    <row r="57" spans="1:64" ht="15">
      <c r="A57" s="64" t="s">
        <v>256</v>
      </c>
      <c r="B57" s="64" t="s">
        <v>261</v>
      </c>
      <c r="C57" s="65" t="s">
        <v>3331</v>
      </c>
      <c r="D57" s="66">
        <v>3</v>
      </c>
      <c r="E57" s="67" t="s">
        <v>132</v>
      </c>
      <c r="F57" s="68">
        <v>35</v>
      </c>
      <c r="G57" s="65"/>
      <c r="H57" s="69"/>
      <c r="I57" s="70"/>
      <c r="J57" s="70"/>
      <c r="K57" s="34" t="s">
        <v>65</v>
      </c>
      <c r="L57" s="77">
        <v>57</v>
      </c>
      <c r="M57" s="77"/>
      <c r="N57" s="72"/>
      <c r="O57" s="79" t="s">
        <v>385</v>
      </c>
      <c r="P57" s="81">
        <v>43637.673993055556</v>
      </c>
      <c r="Q57" s="79" t="s">
        <v>406</v>
      </c>
      <c r="R57" s="79"/>
      <c r="S57" s="79"/>
      <c r="T57" s="79"/>
      <c r="U57" s="79"/>
      <c r="V57" s="82" t="s">
        <v>626</v>
      </c>
      <c r="W57" s="81">
        <v>43637.673993055556</v>
      </c>
      <c r="X57" s="82" t="s">
        <v>742</v>
      </c>
      <c r="Y57" s="79"/>
      <c r="Z57" s="79"/>
      <c r="AA57" s="85" t="s">
        <v>931</v>
      </c>
      <c r="AB57" s="79"/>
      <c r="AC57" s="79" t="b">
        <v>0</v>
      </c>
      <c r="AD57" s="79">
        <v>0</v>
      </c>
      <c r="AE57" s="85" t="s">
        <v>1083</v>
      </c>
      <c r="AF57" s="79" t="b">
        <v>0</v>
      </c>
      <c r="AG57" s="79" t="s">
        <v>1096</v>
      </c>
      <c r="AH57" s="79"/>
      <c r="AI57" s="85" t="s">
        <v>1083</v>
      </c>
      <c r="AJ57" s="79" t="b">
        <v>0</v>
      </c>
      <c r="AK57" s="79">
        <v>22</v>
      </c>
      <c r="AL57" s="85" t="s">
        <v>936</v>
      </c>
      <c r="AM57" s="79" t="s">
        <v>1112</v>
      </c>
      <c r="AN57" s="79" t="b">
        <v>0</v>
      </c>
      <c r="AO57" s="85" t="s">
        <v>936</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2</v>
      </c>
      <c r="BE57" s="49">
        <v>8.333333333333334</v>
      </c>
      <c r="BF57" s="48">
        <v>0</v>
      </c>
      <c r="BG57" s="49">
        <v>0</v>
      </c>
      <c r="BH57" s="48">
        <v>0</v>
      </c>
      <c r="BI57" s="49">
        <v>0</v>
      </c>
      <c r="BJ57" s="48">
        <v>22</v>
      </c>
      <c r="BK57" s="49">
        <v>91.66666666666667</v>
      </c>
      <c r="BL57" s="48">
        <v>24</v>
      </c>
    </row>
    <row r="58" spans="1:64" ht="15">
      <c r="A58" s="64" t="s">
        <v>257</v>
      </c>
      <c r="B58" s="64" t="s">
        <v>261</v>
      </c>
      <c r="C58" s="65" t="s">
        <v>3331</v>
      </c>
      <c r="D58" s="66">
        <v>3</v>
      </c>
      <c r="E58" s="67" t="s">
        <v>132</v>
      </c>
      <c r="F58" s="68">
        <v>35</v>
      </c>
      <c r="G58" s="65"/>
      <c r="H58" s="69"/>
      <c r="I58" s="70"/>
      <c r="J58" s="70"/>
      <c r="K58" s="34" t="s">
        <v>65</v>
      </c>
      <c r="L58" s="77">
        <v>58</v>
      </c>
      <c r="M58" s="77"/>
      <c r="N58" s="72"/>
      <c r="O58" s="79" t="s">
        <v>385</v>
      </c>
      <c r="P58" s="81">
        <v>43637.73133101852</v>
      </c>
      <c r="Q58" s="79" t="s">
        <v>406</v>
      </c>
      <c r="R58" s="79"/>
      <c r="S58" s="79"/>
      <c r="T58" s="79"/>
      <c r="U58" s="79"/>
      <c r="V58" s="82" t="s">
        <v>627</v>
      </c>
      <c r="W58" s="81">
        <v>43637.73133101852</v>
      </c>
      <c r="X58" s="82" t="s">
        <v>743</v>
      </c>
      <c r="Y58" s="79"/>
      <c r="Z58" s="79"/>
      <c r="AA58" s="85" t="s">
        <v>932</v>
      </c>
      <c r="AB58" s="79"/>
      <c r="AC58" s="79" t="b">
        <v>0</v>
      </c>
      <c r="AD58" s="79">
        <v>0</v>
      </c>
      <c r="AE58" s="85" t="s">
        <v>1083</v>
      </c>
      <c r="AF58" s="79" t="b">
        <v>0</v>
      </c>
      <c r="AG58" s="79" t="s">
        <v>1096</v>
      </c>
      <c r="AH58" s="79"/>
      <c r="AI58" s="85" t="s">
        <v>1083</v>
      </c>
      <c r="AJ58" s="79" t="b">
        <v>0</v>
      </c>
      <c r="AK58" s="79">
        <v>22</v>
      </c>
      <c r="AL58" s="85" t="s">
        <v>936</v>
      </c>
      <c r="AM58" s="79" t="s">
        <v>1110</v>
      </c>
      <c r="AN58" s="79" t="b">
        <v>0</v>
      </c>
      <c r="AO58" s="85" t="s">
        <v>936</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2</v>
      </c>
      <c r="BE58" s="49">
        <v>8.333333333333334</v>
      </c>
      <c r="BF58" s="48">
        <v>0</v>
      </c>
      <c r="BG58" s="49">
        <v>0</v>
      </c>
      <c r="BH58" s="48">
        <v>0</v>
      </c>
      <c r="BI58" s="49">
        <v>0</v>
      </c>
      <c r="BJ58" s="48">
        <v>22</v>
      </c>
      <c r="BK58" s="49">
        <v>91.66666666666667</v>
      </c>
      <c r="BL58" s="48">
        <v>24</v>
      </c>
    </row>
    <row r="59" spans="1:64" ht="15">
      <c r="A59" s="64" t="s">
        <v>258</v>
      </c>
      <c r="B59" s="64" t="s">
        <v>259</v>
      </c>
      <c r="C59" s="65" t="s">
        <v>3331</v>
      </c>
      <c r="D59" s="66">
        <v>3</v>
      </c>
      <c r="E59" s="67" t="s">
        <v>132</v>
      </c>
      <c r="F59" s="68">
        <v>35</v>
      </c>
      <c r="G59" s="65"/>
      <c r="H59" s="69"/>
      <c r="I59" s="70"/>
      <c r="J59" s="70"/>
      <c r="K59" s="34" t="s">
        <v>65</v>
      </c>
      <c r="L59" s="77">
        <v>59</v>
      </c>
      <c r="M59" s="77"/>
      <c r="N59" s="72"/>
      <c r="O59" s="79" t="s">
        <v>385</v>
      </c>
      <c r="P59" s="81">
        <v>43638.022986111115</v>
      </c>
      <c r="Q59" s="79" t="s">
        <v>407</v>
      </c>
      <c r="R59" s="79"/>
      <c r="S59" s="79"/>
      <c r="T59" s="79"/>
      <c r="U59" s="82" t="s">
        <v>554</v>
      </c>
      <c r="V59" s="82" t="s">
        <v>554</v>
      </c>
      <c r="W59" s="81">
        <v>43638.022986111115</v>
      </c>
      <c r="X59" s="82" t="s">
        <v>744</v>
      </c>
      <c r="Y59" s="79"/>
      <c r="Z59" s="79"/>
      <c r="AA59" s="85" t="s">
        <v>933</v>
      </c>
      <c r="AB59" s="79"/>
      <c r="AC59" s="79" t="b">
        <v>0</v>
      </c>
      <c r="AD59" s="79">
        <v>0</v>
      </c>
      <c r="AE59" s="85" t="s">
        <v>1083</v>
      </c>
      <c r="AF59" s="79" t="b">
        <v>0</v>
      </c>
      <c r="AG59" s="79" t="s">
        <v>1096</v>
      </c>
      <c r="AH59" s="79"/>
      <c r="AI59" s="85" t="s">
        <v>1083</v>
      </c>
      <c r="AJ59" s="79" t="b">
        <v>0</v>
      </c>
      <c r="AK59" s="79">
        <v>3</v>
      </c>
      <c r="AL59" s="85" t="s">
        <v>934</v>
      </c>
      <c r="AM59" s="79" t="s">
        <v>1110</v>
      </c>
      <c r="AN59" s="79" t="b">
        <v>0</v>
      </c>
      <c r="AO59" s="85" t="s">
        <v>934</v>
      </c>
      <c r="AP59" s="79" t="s">
        <v>176</v>
      </c>
      <c r="AQ59" s="79">
        <v>0</v>
      </c>
      <c r="AR59" s="79">
        <v>0</v>
      </c>
      <c r="AS59" s="79"/>
      <c r="AT59" s="79"/>
      <c r="AU59" s="79"/>
      <c r="AV59" s="79"/>
      <c r="AW59" s="79"/>
      <c r="AX59" s="79"/>
      <c r="AY59" s="79"/>
      <c r="AZ59" s="79"/>
      <c r="BA59">
        <v>1</v>
      </c>
      <c r="BB59" s="78" t="str">
        <f>REPLACE(INDEX(GroupVertices[Group],MATCH(Edges[[#This Row],[Vertex 1]],GroupVertices[Vertex],0)),1,1,"")</f>
        <v>13</v>
      </c>
      <c r="BC59" s="78" t="str">
        <f>REPLACE(INDEX(GroupVertices[Group],MATCH(Edges[[#This Row],[Vertex 2]],GroupVertices[Vertex],0)),1,1,"")</f>
        <v>13</v>
      </c>
      <c r="BD59" s="48">
        <v>1</v>
      </c>
      <c r="BE59" s="49">
        <v>6.666666666666667</v>
      </c>
      <c r="BF59" s="48">
        <v>0</v>
      </c>
      <c r="BG59" s="49">
        <v>0</v>
      </c>
      <c r="BH59" s="48">
        <v>0</v>
      </c>
      <c r="BI59" s="49">
        <v>0</v>
      </c>
      <c r="BJ59" s="48">
        <v>14</v>
      </c>
      <c r="BK59" s="49">
        <v>93.33333333333333</v>
      </c>
      <c r="BL59" s="48">
        <v>15</v>
      </c>
    </row>
    <row r="60" spans="1:64" ht="15">
      <c r="A60" s="64" t="s">
        <v>259</v>
      </c>
      <c r="B60" s="64" t="s">
        <v>259</v>
      </c>
      <c r="C60" s="65" t="s">
        <v>3331</v>
      </c>
      <c r="D60" s="66">
        <v>3</v>
      </c>
      <c r="E60" s="67" t="s">
        <v>132</v>
      </c>
      <c r="F60" s="68">
        <v>35</v>
      </c>
      <c r="G60" s="65"/>
      <c r="H60" s="69"/>
      <c r="I60" s="70"/>
      <c r="J60" s="70"/>
      <c r="K60" s="34" t="s">
        <v>65</v>
      </c>
      <c r="L60" s="77">
        <v>60</v>
      </c>
      <c r="M60" s="77"/>
      <c r="N60" s="72"/>
      <c r="O60" s="79" t="s">
        <v>176</v>
      </c>
      <c r="P60" s="81">
        <v>43637.93494212963</v>
      </c>
      <c r="Q60" s="79" t="s">
        <v>408</v>
      </c>
      <c r="R60" s="79"/>
      <c r="S60" s="79"/>
      <c r="T60" s="79"/>
      <c r="U60" s="82" t="s">
        <v>554</v>
      </c>
      <c r="V60" s="82" t="s">
        <v>554</v>
      </c>
      <c r="W60" s="81">
        <v>43637.93494212963</v>
      </c>
      <c r="X60" s="82" t="s">
        <v>745</v>
      </c>
      <c r="Y60" s="79"/>
      <c r="Z60" s="79"/>
      <c r="AA60" s="85" t="s">
        <v>934</v>
      </c>
      <c r="AB60" s="79"/>
      <c r="AC60" s="79" t="b">
        <v>0</v>
      </c>
      <c r="AD60" s="79">
        <v>11</v>
      </c>
      <c r="AE60" s="85" t="s">
        <v>1083</v>
      </c>
      <c r="AF60" s="79" t="b">
        <v>0</v>
      </c>
      <c r="AG60" s="79" t="s">
        <v>1096</v>
      </c>
      <c r="AH60" s="79"/>
      <c r="AI60" s="85" t="s">
        <v>1083</v>
      </c>
      <c r="AJ60" s="79" t="b">
        <v>0</v>
      </c>
      <c r="AK60" s="79">
        <v>3</v>
      </c>
      <c r="AL60" s="85" t="s">
        <v>1083</v>
      </c>
      <c r="AM60" s="79" t="s">
        <v>1110</v>
      </c>
      <c r="AN60" s="79" t="b">
        <v>0</v>
      </c>
      <c r="AO60" s="85" t="s">
        <v>934</v>
      </c>
      <c r="AP60" s="79" t="s">
        <v>176</v>
      </c>
      <c r="AQ60" s="79">
        <v>0</v>
      </c>
      <c r="AR60" s="79">
        <v>0</v>
      </c>
      <c r="AS60" s="79"/>
      <c r="AT60" s="79"/>
      <c r="AU60" s="79"/>
      <c r="AV60" s="79"/>
      <c r="AW60" s="79"/>
      <c r="AX60" s="79"/>
      <c r="AY60" s="79"/>
      <c r="AZ60" s="79"/>
      <c r="BA60">
        <v>1</v>
      </c>
      <c r="BB60" s="78" t="str">
        <f>REPLACE(INDEX(GroupVertices[Group],MATCH(Edges[[#This Row],[Vertex 1]],GroupVertices[Vertex],0)),1,1,"")</f>
        <v>13</v>
      </c>
      <c r="BC60" s="78" t="str">
        <f>REPLACE(INDEX(GroupVertices[Group],MATCH(Edges[[#This Row],[Vertex 2]],GroupVertices[Vertex],0)),1,1,"")</f>
        <v>13</v>
      </c>
      <c r="BD60" s="48">
        <v>1</v>
      </c>
      <c r="BE60" s="49">
        <v>7.6923076923076925</v>
      </c>
      <c r="BF60" s="48">
        <v>0</v>
      </c>
      <c r="BG60" s="49">
        <v>0</v>
      </c>
      <c r="BH60" s="48">
        <v>0</v>
      </c>
      <c r="BI60" s="49">
        <v>0</v>
      </c>
      <c r="BJ60" s="48">
        <v>12</v>
      </c>
      <c r="BK60" s="49">
        <v>92.3076923076923</v>
      </c>
      <c r="BL60" s="48">
        <v>13</v>
      </c>
    </row>
    <row r="61" spans="1:64" ht="15">
      <c r="A61" s="64" t="s">
        <v>260</v>
      </c>
      <c r="B61" s="64" t="s">
        <v>259</v>
      </c>
      <c r="C61" s="65" t="s">
        <v>3331</v>
      </c>
      <c r="D61" s="66">
        <v>3</v>
      </c>
      <c r="E61" s="67" t="s">
        <v>132</v>
      </c>
      <c r="F61" s="68">
        <v>35</v>
      </c>
      <c r="G61" s="65"/>
      <c r="H61" s="69"/>
      <c r="I61" s="70"/>
      <c r="J61" s="70"/>
      <c r="K61" s="34" t="s">
        <v>65</v>
      </c>
      <c r="L61" s="77">
        <v>61</v>
      </c>
      <c r="M61" s="77"/>
      <c r="N61" s="72"/>
      <c r="O61" s="79" t="s">
        <v>385</v>
      </c>
      <c r="P61" s="81">
        <v>43638.04702546296</v>
      </c>
      <c r="Q61" s="79" t="s">
        <v>407</v>
      </c>
      <c r="R61" s="79"/>
      <c r="S61" s="79"/>
      <c r="T61" s="79"/>
      <c r="U61" s="82" t="s">
        <v>554</v>
      </c>
      <c r="V61" s="82" t="s">
        <v>554</v>
      </c>
      <c r="W61" s="81">
        <v>43638.04702546296</v>
      </c>
      <c r="X61" s="82" t="s">
        <v>746</v>
      </c>
      <c r="Y61" s="79"/>
      <c r="Z61" s="79"/>
      <c r="AA61" s="85" t="s">
        <v>935</v>
      </c>
      <c r="AB61" s="79"/>
      <c r="AC61" s="79" t="b">
        <v>0</v>
      </c>
      <c r="AD61" s="79">
        <v>0</v>
      </c>
      <c r="AE61" s="85" t="s">
        <v>1083</v>
      </c>
      <c r="AF61" s="79" t="b">
        <v>0</v>
      </c>
      <c r="AG61" s="79" t="s">
        <v>1096</v>
      </c>
      <c r="AH61" s="79"/>
      <c r="AI61" s="85" t="s">
        <v>1083</v>
      </c>
      <c r="AJ61" s="79" t="b">
        <v>0</v>
      </c>
      <c r="AK61" s="79">
        <v>3</v>
      </c>
      <c r="AL61" s="85" t="s">
        <v>934</v>
      </c>
      <c r="AM61" s="79" t="s">
        <v>1110</v>
      </c>
      <c r="AN61" s="79" t="b">
        <v>0</v>
      </c>
      <c r="AO61" s="85" t="s">
        <v>934</v>
      </c>
      <c r="AP61" s="79" t="s">
        <v>176</v>
      </c>
      <c r="AQ61" s="79">
        <v>0</v>
      </c>
      <c r="AR61" s="79">
        <v>0</v>
      </c>
      <c r="AS61" s="79"/>
      <c r="AT61" s="79"/>
      <c r="AU61" s="79"/>
      <c r="AV61" s="79"/>
      <c r="AW61" s="79"/>
      <c r="AX61" s="79"/>
      <c r="AY61" s="79"/>
      <c r="AZ61" s="79"/>
      <c r="BA61">
        <v>1</v>
      </c>
      <c r="BB61" s="78" t="str">
        <f>REPLACE(INDEX(GroupVertices[Group],MATCH(Edges[[#This Row],[Vertex 1]],GroupVertices[Vertex],0)),1,1,"")</f>
        <v>13</v>
      </c>
      <c r="BC61" s="78" t="str">
        <f>REPLACE(INDEX(GroupVertices[Group],MATCH(Edges[[#This Row],[Vertex 2]],GroupVertices[Vertex],0)),1,1,"")</f>
        <v>13</v>
      </c>
      <c r="BD61" s="48">
        <v>1</v>
      </c>
      <c r="BE61" s="49">
        <v>6.666666666666667</v>
      </c>
      <c r="BF61" s="48">
        <v>0</v>
      </c>
      <c r="BG61" s="49">
        <v>0</v>
      </c>
      <c r="BH61" s="48">
        <v>0</v>
      </c>
      <c r="BI61" s="49">
        <v>0</v>
      </c>
      <c r="BJ61" s="48">
        <v>14</v>
      </c>
      <c r="BK61" s="49">
        <v>93.33333333333333</v>
      </c>
      <c r="BL61" s="48">
        <v>15</v>
      </c>
    </row>
    <row r="62" spans="1:64" ht="15">
      <c r="A62" s="64" t="s">
        <v>261</v>
      </c>
      <c r="B62" s="64" t="s">
        <v>261</v>
      </c>
      <c r="C62" s="65" t="s">
        <v>3331</v>
      </c>
      <c r="D62" s="66">
        <v>3</v>
      </c>
      <c r="E62" s="67" t="s">
        <v>132</v>
      </c>
      <c r="F62" s="68">
        <v>35</v>
      </c>
      <c r="G62" s="65"/>
      <c r="H62" s="69"/>
      <c r="I62" s="70"/>
      <c r="J62" s="70"/>
      <c r="K62" s="34" t="s">
        <v>65</v>
      </c>
      <c r="L62" s="77">
        <v>62</v>
      </c>
      <c r="M62" s="77"/>
      <c r="N62" s="72"/>
      <c r="O62" s="79" t="s">
        <v>176</v>
      </c>
      <c r="P62" s="81">
        <v>43636.52793981481</v>
      </c>
      <c r="Q62" s="79" t="s">
        <v>409</v>
      </c>
      <c r="R62" s="79"/>
      <c r="S62" s="79"/>
      <c r="T62" s="79" t="s">
        <v>530</v>
      </c>
      <c r="U62" s="82" t="s">
        <v>555</v>
      </c>
      <c r="V62" s="82" t="s">
        <v>555</v>
      </c>
      <c r="W62" s="81">
        <v>43636.52793981481</v>
      </c>
      <c r="X62" s="82" t="s">
        <v>747</v>
      </c>
      <c r="Y62" s="79"/>
      <c r="Z62" s="79"/>
      <c r="AA62" s="85" t="s">
        <v>936</v>
      </c>
      <c r="AB62" s="79"/>
      <c r="AC62" s="79" t="b">
        <v>0</v>
      </c>
      <c r="AD62" s="79">
        <v>20</v>
      </c>
      <c r="AE62" s="85" t="s">
        <v>1083</v>
      </c>
      <c r="AF62" s="79" t="b">
        <v>0</v>
      </c>
      <c r="AG62" s="79" t="s">
        <v>1096</v>
      </c>
      <c r="AH62" s="79"/>
      <c r="AI62" s="85" t="s">
        <v>1083</v>
      </c>
      <c r="AJ62" s="79" t="b">
        <v>0</v>
      </c>
      <c r="AK62" s="79">
        <v>10</v>
      </c>
      <c r="AL62" s="85" t="s">
        <v>1083</v>
      </c>
      <c r="AM62" s="79" t="s">
        <v>1112</v>
      </c>
      <c r="AN62" s="79" t="b">
        <v>0</v>
      </c>
      <c r="AO62" s="85" t="s">
        <v>936</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3</v>
      </c>
      <c r="BE62" s="49">
        <v>8.571428571428571</v>
      </c>
      <c r="BF62" s="48">
        <v>0</v>
      </c>
      <c r="BG62" s="49">
        <v>0</v>
      </c>
      <c r="BH62" s="48">
        <v>0</v>
      </c>
      <c r="BI62" s="49">
        <v>0</v>
      </c>
      <c r="BJ62" s="48">
        <v>32</v>
      </c>
      <c r="BK62" s="49">
        <v>91.42857142857143</v>
      </c>
      <c r="BL62" s="48">
        <v>35</v>
      </c>
    </row>
    <row r="63" spans="1:64" ht="15">
      <c r="A63" s="64" t="s">
        <v>262</v>
      </c>
      <c r="B63" s="64" t="s">
        <v>261</v>
      </c>
      <c r="C63" s="65" t="s">
        <v>3331</v>
      </c>
      <c r="D63" s="66">
        <v>3</v>
      </c>
      <c r="E63" s="67" t="s">
        <v>132</v>
      </c>
      <c r="F63" s="68">
        <v>35</v>
      </c>
      <c r="G63" s="65"/>
      <c r="H63" s="69"/>
      <c r="I63" s="70"/>
      <c r="J63" s="70"/>
      <c r="K63" s="34" t="s">
        <v>65</v>
      </c>
      <c r="L63" s="77">
        <v>63</v>
      </c>
      <c r="M63" s="77"/>
      <c r="N63" s="72"/>
      <c r="O63" s="79" t="s">
        <v>385</v>
      </c>
      <c r="P63" s="81">
        <v>43639.404756944445</v>
      </c>
      <c r="Q63" s="79" t="s">
        <v>406</v>
      </c>
      <c r="R63" s="79"/>
      <c r="S63" s="79"/>
      <c r="T63" s="79"/>
      <c r="U63" s="79"/>
      <c r="V63" s="82" t="s">
        <v>628</v>
      </c>
      <c r="W63" s="81">
        <v>43639.404756944445</v>
      </c>
      <c r="X63" s="82" t="s">
        <v>748</v>
      </c>
      <c r="Y63" s="79"/>
      <c r="Z63" s="79"/>
      <c r="AA63" s="85" t="s">
        <v>937</v>
      </c>
      <c r="AB63" s="79"/>
      <c r="AC63" s="79" t="b">
        <v>0</v>
      </c>
      <c r="AD63" s="79">
        <v>0</v>
      </c>
      <c r="AE63" s="85" t="s">
        <v>1083</v>
      </c>
      <c r="AF63" s="79" t="b">
        <v>0</v>
      </c>
      <c r="AG63" s="79" t="s">
        <v>1096</v>
      </c>
      <c r="AH63" s="79"/>
      <c r="AI63" s="85" t="s">
        <v>1083</v>
      </c>
      <c r="AJ63" s="79" t="b">
        <v>0</v>
      </c>
      <c r="AK63" s="79">
        <v>23</v>
      </c>
      <c r="AL63" s="85" t="s">
        <v>936</v>
      </c>
      <c r="AM63" s="79" t="s">
        <v>1110</v>
      </c>
      <c r="AN63" s="79" t="b">
        <v>0</v>
      </c>
      <c r="AO63" s="85" t="s">
        <v>936</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2</v>
      </c>
      <c r="BE63" s="49">
        <v>8.333333333333334</v>
      </c>
      <c r="BF63" s="48">
        <v>0</v>
      </c>
      <c r="BG63" s="49">
        <v>0</v>
      </c>
      <c r="BH63" s="48">
        <v>0</v>
      </c>
      <c r="BI63" s="49">
        <v>0</v>
      </c>
      <c r="BJ63" s="48">
        <v>22</v>
      </c>
      <c r="BK63" s="49">
        <v>91.66666666666667</v>
      </c>
      <c r="BL63" s="48">
        <v>24</v>
      </c>
    </row>
    <row r="64" spans="1:64" ht="15">
      <c r="A64" s="64" t="s">
        <v>263</v>
      </c>
      <c r="B64" s="64" t="s">
        <v>375</v>
      </c>
      <c r="C64" s="65" t="s">
        <v>3331</v>
      </c>
      <c r="D64" s="66">
        <v>3</v>
      </c>
      <c r="E64" s="67" t="s">
        <v>132</v>
      </c>
      <c r="F64" s="68">
        <v>35</v>
      </c>
      <c r="G64" s="65"/>
      <c r="H64" s="69"/>
      <c r="I64" s="70"/>
      <c r="J64" s="70"/>
      <c r="K64" s="34" t="s">
        <v>65</v>
      </c>
      <c r="L64" s="77">
        <v>64</v>
      </c>
      <c r="M64" s="77"/>
      <c r="N64" s="72"/>
      <c r="O64" s="79" t="s">
        <v>386</v>
      </c>
      <c r="P64" s="81">
        <v>43640.5471412037</v>
      </c>
      <c r="Q64" s="79" t="s">
        <v>410</v>
      </c>
      <c r="R64" s="79"/>
      <c r="S64" s="79"/>
      <c r="T64" s="79"/>
      <c r="U64" s="79"/>
      <c r="V64" s="82" t="s">
        <v>629</v>
      </c>
      <c r="W64" s="81">
        <v>43640.5471412037</v>
      </c>
      <c r="X64" s="82" t="s">
        <v>749</v>
      </c>
      <c r="Y64" s="79"/>
      <c r="Z64" s="79"/>
      <c r="AA64" s="85" t="s">
        <v>938</v>
      </c>
      <c r="AB64" s="85" t="s">
        <v>1075</v>
      </c>
      <c r="AC64" s="79" t="b">
        <v>0</v>
      </c>
      <c r="AD64" s="79">
        <v>0</v>
      </c>
      <c r="AE64" s="85" t="s">
        <v>1086</v>
      </c>
      <c r="AF64" s="79" t="b">
        <v>0</v>
      </c>
      <c r="AG64" s="79" t="s">
        <v>1099</v>
      </c>
      <c r="AH64" s="79"/>
      <c r="AI64" s="85" t="s">
        <v>1083</v>
      </c>
      <c r="AJ64" s="79" t="b">
        <v>0</v>
      </c>
      <c r="AK64" s="79">
        <v>0</v>
      </c>
      <c r="AL64" s="85" t="s">
        <v>1083</v>
      </c>
      <c r="AM64" s="79" t="s">
        <v>1110</v>
      </c>
      <c r="AN64" s="79" t="b">
        <v>0</v>
      </c>
      <c r="AO64" s="85" t="s">
        <v>1075</v>
      </c>
      <c r="AP64" s="79" t="s">
        <v>176</v>
      </c>
      <c r="AQ64" s="79">
        <v>0</v>
      </c>
      <c r="AR64" s="79">
        <v>0</v>
      </c>
      <c r="AS64" s="79"/>
      <c r="AT64" s="79"/>
      <c r="AU64" s="79"/>
      <c r="AV64" s="79"/>
      <c r="AW64" s="79"/>
      <c r="AX64" s="79"/>
      <c r="AY64" s="79"/>
      <c r="AZ64" s="79"/>
      <c r="BA64">
        <v>1</v>
      </c>
      <c r="BB64" s="78" t="str">
        <f>REPLACE(INDEX(GroupVertices[Group],MATCH(Edges[[#This Row],[Vertex 1]],GroupVertices[Vertex],0)),1,1,"")</f>
        <v>21</v>
      </c>
      <c r="BC64" s="78" t="str">
        <f>REPLACE(INDEX(GroupVertices[Group],MATCH(Edges[[#This Row],[Vertex 2]],GroupVertices[Vertex],0)),1,1,"")</f>
        <v>21</v>
      </c>
      <c r="BD64" s="48">
        <v>0</v>
      </c>
      <c r="BE64" s="49">
        <v>0</v>
      </c>
      <c r="BF64" s="48">
        <v>0</v>
      </c>
      <c r="BG64" s="49">
        <v>0</v>
      </c>
      <c r="BH64" s="48">
        <v>0</v>
      </c>
      <c r="BI64" s="49">
        <v>0</v>
      </c>
      <c r="BJ64" s="48">
        <v>3</v>
      </c>
      <c r="BK64" s="49">
        <v>100</v>
      </c>
      <c r="BL64" s="48">
        <v>3</v>
      </c>
    </row>
    <row r="65" spans="1:64" ht="15">
      <c r="A65" s="64" t="s">
        <v>264</v>
      </c>
      <c r="B65" s="64" t="s">
        <v>376</v>
      </c>
      <c r="C65" s="65" t="s">
        <v>3331</v>
      </c>
      <c r="D65" s="66">
        <v>3</v>
      </c>
      <c r="E65" s="67" t="s">
        <v>132</v>
      </c>
      <c r="F65" s="68">
        <v>35</v>
      </c>
      <c r="G65" s="65"/>
      <c r="H65" s="69"/>
      <c r="I65" s="70"/>
      <c r="J65" s="70"/>
      <c r="K65" s="34" t="s">
        <v>65</v>
      </c>
      <c r="L65" s="77">
        <v>65</v>
      </c>
      <c r="M65" s="77"/>
      <c r="N65" s="72"/>
      <c r="O65" s="79" t="s">
        <v>385</v>
      </c>
      <c r="P65" s="81">
        <v>43640.75381944444</v>
      </c>
      <c r="Q65" s="79" t="s">
        <v>411</v>
      </c>
      <c r="R65" s="82" t="s">
        <v>494</v>
      </c>
      <c r="S65" s="79" t="s">
        <v>518</v>
      </c>
      <c r="T65" s="79"/>
      <c r="U65" s="79"/>
      <c r="V65" s="82" t="s">
        <v>630</v>
      </c>
      <c r="W65" s="81">
        <v>43640.75381944444</v>
      </c>
      <c r="X65" s="82" t="s">
        <v>750</v>
      </c>
      <c r="Y65" s="79"/>
      <c r="Z65" s="79"/>
      <c r="AA65" s="85" t="s">
        <v>939</v>
      </c>
      <c r="AB65" s="79"/>
      <c r="AC65" s="79" t="b">
        <v>0</v>
      </c>
      <c r="AD65" s="79">
        <v>0</v>
      </c>
      <c r="AE65" s="85" t="s">
        <v>1083</v>
      </c>
      <c r="AF65" s="79" t="b">
        <v>0</v>
      </c>
      <c r="AG65" s="79" t="s">
        <v>1096</v>
      </c>
      <c r="AH65" s="79"/>
      <c r="AI65" s="85" t="s">
        <v>1083</v>
      </c>
      <c r="AJ65" s="79" t="b">
        <v>0</v>
      </c>
      <c r="AK65" s="79">
        <v>0</v>
      </c>
      <c r="AL65" s="85" t="s">
        <v>1083</v>
      </c>
      <c r="AM65" s="79" t="s">
        <v>1112</v>
      </c>
      <c r="AN65" s="79" t="b">
        <v>0</v>
      </c>
      <c r="AO65" s="85" t="s">
        <v>939</v>
      </c>
      <c r="AP65" s="79" t="s">
        <v>176</v>
      </c>
      <c r="AQ65" s="79">
        <v>0</v>
      </c>
      <c r="AR65" s="79">
        <v>0</v>
      </c>
      <c r="AS65" s="79"/>
      <c r="AT65" s="79"/>
      <c r="AU65" s="79"/>
      <c r="AV65" s="79"/>
      <c r="AW65" s="79"/>
      <c r="AX65" s="79"/>
      <c r="AY65" s="79"/>
      <c r="AZ65" s="79"/>
      <c r="BA65">
        <v>1</v>
      </c>
      <c r="BB65" s="78" t="str">
        <f>REPLACE(INDEX(GroupVertices[Group],MATCH(Edges[[#This Row],[Vertex 1]],GroupVertices[Vertex],0)),1,1,"")</f>
        <v>20</v>
      </c>
      <c r="BC65" s="78" t="str">
        <f>REPLACE(INDEX(GroupVertices[Group],MATCH(Edges[[#This Row],[Vertex 2]],GroupVertices[Vertex],0)),1,1,"")</f>
        <v>20</v>
      </c>
      <c r="BD65" s="48">
        <v>0</v>
      </c>
      <c r="BE65" s="49">
        <v>0</v>
      </c>
      <c r="BF65" s="48">
        <v>3</v>
      </c>
      <c r="BG65" s="49">
        <v>12</v>
      </c>
      <c r="BH65" s="48">
        <v>0</v>
      </c>
      <c r="BI65" s="49">
        <v>0</v>
      </c>
      <c r="BJ65" s="48">
        <v>22</v>
      </c>
      <c r="BK65" s="49">
        <v>88</v>
      </c>
      <c r="BL65" s="48">
        <v>25</v>
      </c>
    </row>
    <row r="66" spans="1:64" ht="15">
      <c r="A66" s="64" t="s">
        <v>265</v>
      </c>
      <c r="B66" s="64" t="s">
        <v>266</v>
      </c>
      <c r="C66" s="65" t="s">
        <v>3331</v>
      </c>
      <c r="D66" s="66">
        <v>3</v>
      </c>
      <c r="E66" s="67" t="s">
        <v>132</v>
      </c>
      <c r="F66" s="68">
        <v>35</v>
      </c>
      <c r="G66" s="65"/>
      <c r="H66" s="69"/>
      <c r="I66" s="70"/>
      <c r="J66" s="70"/>
      <c r="K66" s="34" t="s">
        <v>65</v>
      </c>
      <c r="L66" s="77">
        <v>66</v>
      </c>
      <c r="M66" s="77"/>
      <c r="N66" s="72"/>
      <c r="O66" s="79" t="s">
        <v>385</v>
      </c>
      <c r="P66" s="81">
        <v>43641.743055555555</v>
      </c>
      <c r="Q66" s="79" t="s">
        <v>394</v>
      </c>
      <c r="R66" s="79"/>
      <c r="S66" s="79"/>
      <c r="T66" s="79" t="s">
        <v>526</v>
      </c>
      <c r="U66" s="82" t="s">
        <v>546</v>
      </c>
      <c r="V66" s="82" t="s">
        <v>546</v>
      </c>
      <c r="W66" s="81">
        <v>43641.743055555555</v>
      </c>
      <c r="X66" s="82" t="s">
        <v>751</v>
      </c>
      <c r="Y66" s="79"/>
      <c r="Z66" s="79"/>
      <c r="AA66" s="85" t="s">
        <v>940</v>
      </c>
      <c r="AB66" s="79"/>
      <c r="AC66" s="79" t="b">
        <v>0</v>
      </c>
      <c r="AD66" s="79">
        <v>0</v>
      </c>
      <c r="AE66" s="85" t="s">
        <v>1083</v>
      </c>
      <c r="AF66" s="79" t="b">
        <v>0</v>
      </c>
      <c r="AG66" s="79" t="s">
        <v>1096</v>
      </c>
      <c r="AH66" s="79"/>
      <c r="AI66" s="85" t="s">
        <v>1083</v>
      </c>
      <c r="AJ66" s="79" t="b">
        <v>0</v>
      </c>
      <c r="AK66" s="79">
        <v>4</v>
      </c>
      <c r="AL66" s="85" t="s">
        <v>941</v>
      </c>
      <c r="AM66" s="79" t="s">
        <v>1109</v>
      </c>
      <c r="AN66" s="79" t="b">
        <v>0</v>
      </c>
      <c r="AO66" s="85" t="s">
        <v>941</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8</v>
      </c>
      <c r="BD66" s="48">
        <v>0</v>
      </c>
      <c r="BE66" s="49">
        <v>0</v>
      </c>
      <c r="BF66" s="48">
        <v>0</v>
      </c>
      <c r="BG66" s="49">
        <v>0</v>
      </c>
      <c r="BH66" s="48">
        <v>0</v>
      </c>
      <c r="BI66" s="49">
        <v>0</v>
      </c>
      <c r="BJ66" s="48">
        <v>10</v>
      </c>
      <c r="BK66" s="49">
        <v>100</v>
      </c>
      <c r="BL66" s="48">
        <v>10</v>
      </c>
    </row>
    <row r="67" spans="1:64" ht="15">
      <c r="A67" s="64" t="s">
        <v>266</v>
      </c>
      <c r="B67" s="64" t="s">
        <v>266</v>
      </c>
      <c r="C67" s="65" t="s">
        <v>3331</v>
      </c>
      <c r="D67" s="66">
        <v>3</v>
      </c>
      <c r="E67" s="67" t="s">
        <v>132</v>
      </c>
      <c r="F67" s="68">
        <v>35</v>
      </c>
      <c r="G67" s="65"/>
      <c r="H67" s="69"/>
      <c r="I67" s="70"/>
      <c r="J67" s="70"/>
      <c r="K67" s="34" t="s">
        <v>65</v>
      </c>
      <c r="L67" s="77">
        <v>67</v>
      </c>
      <c r="M67" s="77"/>
      <c r="N67" s="72"/>
      <c r="O67" s="79" t="s">
        <v>176</v>
      </c>
      <c r="P67" s="81">
        <v>43628.07295138889</v>
      </c>
      <c r="Q67" s="79" t="s">
        <v>412</v>
      </c>
      <c r="R67" s="79"/>
      <c r="S67" s="79"/>
      <c r="T67" s="79" t="s">
        <v>526</v>
      </c>
      <c r="U67" s="82" t="s">
        <v>546</v>
      </c>
      <c r="V67" s="82" t="s">
        <v>546</v>
      </c>
      <c r="W67" s="81">
        <v>43628.07295138889</v>
      </c>
      <c r="X67" s="82" t="s">
        <v>752</v>
      </c>
      <c r="Y67" s="79"/>
      <c r="Z67" s="79"/>
      <c r="AA67" s="85" t="s">
        <v>941</v>
      </c>
      <c r="AB67" s="79"/>
      <c r="AC67" s="79" t="b">
        <v>0</v>
      </c>
      <c r="AD67" s="79">
        <v>4</v>
      </c>
      <c r="AE67" s="85" t="s">
        <v>1083</v>
      </c>
      <c r="AF67" s="79" t="b">
        <v>0</v>
      </c>
      <c r="AG67" s="79" t="s">
        <v>1096</v>
      </c>
      <c r="AH67" s="79"/>
      <c r="AI67" s="85" t="s">
        <v>1083</v>
      </c>
      <c r="AJ67" s="79" t="b">
        <v>0</v>
      </c>
      <c r="AK67" s="79">
        <v>1</v>
      </c>
      <c r="AL67" s="85" t="s">
        <v>1083</v>
      </c>
      <c r="AM67" s="79" t="s">
        <v>1114</v>
      </c>
      <c r="AN67" s="79" t="b">
        <v>0</v>
      </c>
      <c r="AO67" s="85" t="s">
        <v>941</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0</v>
      </c>
      <c r="BE67" s="49">
        <v>0</v>
      </c>
      <c r="BF67" s="48">
        <v>0</v>
      </c>
      <c r="BG67" s="49">
        <v>0</v>
      </c>
      <c r="BH67" s="48">
        <v>0</v>
      </c>
      <c r="BI67" s="49">
        <v>0</v>
      </c>
      <c r="BJ67" s="48">
        <v>8</v>
      </c>
      <c r="BK67" s="49">
        <v>100</v>
      </c>
      <c r="BL67" s="48">
        <v>8</v>
      </c>
    </row>
    <row r="68" spans="1:64" ht="15">
      <c r="A68" s="64" t="s">
        <v>267</v>
      </c>
      <c r="B68" s="64" t="s">
        <v>266</v>
      </c>
      <c r="C68" s="65" t="s">
        <v>3331</v>
      </c>
      <c r="D68" s="66">
        <v>3</v>
      </c>
      <c r="E68" s="67" t="s">
        <v>132</v>
      </c>
      <c r="F68" s="68">
        <v>35</v>
      </c>
      <c r="G68" s="65"/>
      <c r="H68" s="69"/>
      <c r="I68" s="70"/>
      <c r="J68" s="70"/>
      <c r="K68" s="34" t="s">
        <v>65</v>
      </c>
      <c r="L68" s="77">
        <v>68</v>
      </c>
      <c r="M68" s="77"/>
      <c r="N68" s="72"/>
      <c r="O68" s="79" t="s">
        <v>385</v>
      </c>
      <c r="P68" s="81">
        <v>43642.94568287037</v>
      </c>
      <c r="Q68" s="79" t="s">
        <v>394</v>
      </c>
      <c r="R68" s="79"/>
      <c r="S68" s="79"/>
      <c r="T68" s="79" t="s">
        <v>526</v>
      </c>
      <c r="U68" s="82" t="s">
        <v>546</v>
      </c>
      <c r="V68" s="82" t="s">
        <v>546</v>
      </c>
      <c r="W68" s="81">
        <v>43642.94568287037</v>
      </c>
      <c r="X68" s="82" t="s">
        <v>753</v>
      </c>
      <c r="Y68" s="79"/>
      <c r="Z68" s="79"/>
      <c r="AA68" s="85" t="s">
        <v>942</v>
      </c>
      <c r="AB68" s="79"/>
      <c r="AC68" s="79" t="b">
        <v>0</v>
      </c>
      <c r="AD68" s="79">
        <v>0</v>
      </c>
      <c r="AE68" s="85" t="s">
        <v>1083</v>
      </c>
      <c r="AF68" s="79" t="b">
        <v>0</v>
      </c>
      <c r="AG68" s="79" t="s">
        <v>1096</v>
      </c>
      <c r="AH68" s="79"/>
      <c r="AI68" s="85" t="s">
        <v>1083</v>
      </c>
      <c r="AJ68" s="79" t="b">
        <v>0</v>
      </c>
      <c r="AK68" s="79">
        <v>5</v>
      </c>
      <c r="AL68" s="85" t="s">
        <v>941</v>
      </c>
      <c r="AM68" s="79" t="s">
        <v>1109</v>
      </c>
      <c r="AN68" s="79" t="b">
        <v>0</v>
      </c>
      <c r="AO68" s="85" t="s">
        <v>941</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v>0</v>
      </c>
      <c r="BE68" s="49">
        <v>0</v>
      </c>
      <c r="BF68" s="48">
        <v>0</v>
      </c>
      <c r="BG68" s="49">
        <v>0</v>
      </c>
      <c r="BH68" s="48">
        <v>0</v>
      </c>
      <c r="BI68" s="49">
        <v>0</v>
      </c>
      <c r="BJ68" s="48">
        <v>10</v>
      </c>
      <c r="BK68" s="49">
        <v>100</v>
      </c>
      <c r="BL68" s="48">
        <v>10</v>
      </c>
    </row>
    <row r="69" spans="1:64" ht="15">
      <c r="A69" s="64" t="s">
        <v>268</v>
      </c>
      <c r="B69" s="64" t="s">
        <v>377</v>
      </c>
      <c r="C69" s="65" t="s">
        <v>3331</v>
      </c>
      <c r="D69" s="66">
        <v>3</v>
      </c>
      <c r="E69" s="67" t="s">
        <v>132</v>
      </c>
      <c r="F69" s="68">
        <v>35</v>
      </c>
      <c r="G69" s="65"/>
      <c r="H69" s="69"/>
      <c r="I69" s="70"/>
      <c r="J69" s="70"/>
      <c r="K69" s="34" t="s">
        <v>65</v>
      </c>
      <c r="L69" s="77">
        <v>69</v>
      </c>
      <c r="M69" s="77"/>
      <c r="N69" s="72"/>
      <c r="O69" s="79" t="s">
        <v>386</v>
      </c>
      <c r="P69" s="81">
        <v>43643.146203703705</v>
      </c>
      <c r="Q69" s="79" t="s">
        <v>413</v>
      </c>
      <c r="R69" s="79"/>
      <c r="S69" s="79"/>
      <c r="T69" s="79"/>
      <c r="U69" s="82" t="s">
        <v>556</v>
      </c>
      <c r="V69" s="82" t="s">
        <v>556</v>
      </c>
      <c r="W69" s="81">
        <v>43643.146203703705</v>
      </c>
      <c r="X69" s="82" t="s">
        <v>754</v>
      </c>
      <c r="Y69" s="79"/>
      <c r="Z69" s="79"/>
      <c r="AA69" s="85" t="s">
        <v>943</v>
      </c>
      <c r="AB69" s="85" t="s">
        <v>1076</v>
      </c>
      <c r="AC69" s="79" t="b">
        <v>0</v>
      </c>
      <c r="AD69" s="79">
        <v>1</v>
      </c>
      <c r="AE69" s="85" t="s">
        <v>1087</v>
      </c>
      <c r="AF69" s="79" t="b">
        <v>0</v>
      </c>
      <c r="AG69" s="79" t="s">
        <v>1096</v>
      </c>
      <c r="AH69" s="79"/>
      <c r="AI69" s="85" t="s">
        <v>1083</v>
      </c>
      <c r="AJ69" s="79" t="b">
        <v>0</v>
      </c>
      <c r="AK69" s="79">
        <v>0</v>
      </c>
      <c r="AL69" s="85" t="s">
        <v>1083</v>
      </c>
      <c r="AM69" s="79" t="s">
        <v>1110</v>
      </c>
      <c r="AN69" s="79" t="b">
        <v>0</v>
      </c>
      <c r="AO69" s="85" t="s">
        <v>1076</v>
      </c>
      <c r="AP69" s="79" t="s">
        <v>176</v>
      </c>
      <c r="AQ69" s="79">
        <v>0</v>
      </c>
      <c r="AR69" s="79">
        <v>0</v>
      </c>
      <c r="AS69" s="79"/>
      <c r="AT69" s="79"/>
      <c r="AU69" s="79"/>
      <c r="AV69" s="79"/>
      <c r="AW69" s="79"/>
      <c r="AX69" s="79"/>
      <c r="AY69" s="79"/>
      <c r="AZ69" s="79"/>
      <c r="BA69">
        <v>1</v>
      </c>
      <c r="BB69" s="78" t="str">
        <f>REPLACE(INDEX(GroupVertices[Group],MATCH(Edges[[#This Row],[Vertex 1]],GroupVertices[Vertex],0)),1,1,"")</f>
        <v>19</v>
      </c>
      <c r="BC69" s="78" t="str">
        <f>REPLACE(INDEX(GroupVertices[Group],MATCH(Edges[[#This Row],[Vertex 2]],GroupVertices[Vertex],0)),1,1,"")</f>
        <v>19</v>
      </c>
      <c r="BD69" s="48">
        <v>0</v>
      </c>
      <c r="BE69" s="49">
        <v>0</v>
      </c>
      <c r="BF69" s="48">
        <v>0</v>
      </c>
      <c r="BG69" s="49">
        <v>0</v>
      </c>
      <c r="BH69" s="48">
        <v>0</v>
      </c>
      <c r="BI69" s="49">
        <v>0</v>
      </c>
      <c r="BJ69" s="48">
        <v>4</v>
      </c>
      <c r="BK69" s="49">
        <v>100</v>
      </c>
      <c r="BL69" s="48">
        <v>4</v>
      </c>
    </row>
    <row r="70" spans="1:64" ht="15">
      <c r="A70" s="64" t="s">
        <v>269</v>
      </c>
      <c r="B70" s="64" t="s">
        <v>269</v>
      </c>
      <c r="C70" s="65" t="s">
        <v>3331</v>
      </c>
      <c r="D70" s="66">
        <v>3</v>
      </c>
      <c r="E70" s="67" t="s">
        <v>132</v>
      </c>
      <c r="F70" s="68">
        <v>35</v>
      </c>
      <c r="G70" s="65"/>
      <c r="H70" s="69"/>
      <c r="I70" s="70"/>
      <c r="J70" s="70"/>
      <c r="K70" s="34" t="s">
        <v>65</v>
      </c>
      <c r="L70" s="77">
        <v>70</v>
      </c>
      <c r="M70" s="77"/>
      <c r="N70" s="72"/>
      <c r="O70" s="79" t="s">
        <v>176</v>
      </c>
      <c r="P70" s="81">
        <v>43643.707453703704</v>
      </c>
      <c r="Q70" s="79" t="s">
        <v>414</v>
      </c>
      <c r="R70" s="79"/>
      <c r="S70" s="79"/>
      <c r="T70" s="79"/>
      <c r="U70" s="82" t="s">
        <v>557</v>
      </c>
      <c r="V70" s="82" t="s">
        <v>557</v>
      </c>
      <c r="W70" s="81">
        <v>43643.707453703704</v>
      </c>
      <c r="X70" s="82" t="s">
        <v>755</v>
      </c>
      <c r="Y70" s="79"/>
      <c r="Z70" s="79"/>
      <c r="AA70" s="85" t="s">
        <v>944</v>
      </c>
      <c r="AB70" s="79"/>
      <c r="AC70" s="79" t="b">
        <v>0</v>
      </c>
      <c r="AD70" s="79">
        <v>0</v>
      </c>
      <c r="AE70" s="85" t="s">
        <v>1083</v>
      </c>
      <c r="AF70" s="79" t="b">
        <v>0</v>
      </c>
      <c r="AG70" s="79" t="s">
        <v>1096</v>
      </c>
      <c r="AH70" s="79"/>
      <c r="AI70" s="85" t="s">
        <v>1083</v>
      </c>
      <c r="AJ70" s="79" t="b">
        <v>0</v>
      </c>
      <c r="AK70" s="79">
        <v>0</v>
      </c>
      <c r="AL70" s="85" t="s">
        <v>1083</v>
      </c>
      <c r="AM70" s="79" t="s">
        <v>1109</v>
      </c>
      <c r="AN70" s="79" t="b">
        <v>0</v>
      </c>
      <c r="AO70" s="85" t="s">
        <v>944</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3</v>
      </c>
      <c r="BK70" s="49">
        <v>100</v>
      </c>
      <c r="BL70" s="48">
        <v>3</v>
      </c>
    </row>
    <row r="71" spans="1:64" ht="15">
      <c r="A71" s="64" t="s">
        <v>270</v>
      </c>
      <c r="B71" s="64" t="s">
        <v>270</v>
      </c>
      <c r="C71" s="65" t="s">
        <v>3331</v>
      </c>
      <c r="D71" s="66">
        <v>3</v>
      </c>
      <c r="E71" s="67" t="s">
        <v>132</v>
      </c>
      <c r="F71" s="68">
        <v>35</v>
      </c>
      <c r="G71" s="65"/>
      <c r="H71" s="69"/>
      <c r="I71" s="70"/>
      <c r="J71" s="70"/>
      <c r="K71" s="34" t="s">
        <v>65</v>
      </c>
      <c r="L71" s="77">
        <v>71</v>
      </c>
      <c r="M71" s="77"/>
      <c r="N71" s="72"/>
      <c r="O71" s="79" t="s">
        <v>176</v>
      </c>
      <c r="P71" s="81">
        <v>43643.8437037037</v>
      </c>
      <c r="Q71" s="79" t="s">
        <v>415</v>
      </c>
      <c r="R71" s="79"/>
      <c r="S71" s="79"/>
      <c r="T71" s="79"/>
      <c r="U71" s="82" t="s">
        <v>558</v>
      </c>
      <c r="V71" s="82" t="s">
        <v>558</v>
      </c>
      <c r="W71" s="81">
        <v>43643.8437037037</v>
      </c>
      <c r="X71" s="82" t="s">
        <v>756</v>
      </c>
      <c r="Y71" s="79"/>
      <c r="Z71" s="79"/>
      <c r="AA71" s="85" t="s">
        <v>945</v>
      </c>
      <c r="AB71" s="79"/>
      <c r="AC71" s="79" t="b">
        <v>0</v>
      </c>
      <c r="AD71" s="79">
        <v>13</v>
      </c>
      <c r="AE71" s="85" t="s">
        <v>1083</v>
      </c>
      <c r="AF71" s="79" t="b">
        <v>0</v>
      </c>
      <c r="AG71" s="79" t="s">
        <v>1096</v>
      </c>
      <c r="AH71" s="79"/>
      <c r="AI71" s="85" t="s">
        <v>1083</v>
      </c>
      <c r="AJ71" s="79" t="b">
        <v>0</v>
      </c>
      <c r="AK71" s="79">
        <v>2</v>
      </c>
      <c r="AL71" s="85" t="s">
        <v>1083</v>
      </c>
      <c r="AM71" s="79" t="s">
        <v>1112</v>
      </c>
      <c r="AN71" s="79" t="b">
        <v>0</v>
      </c>
      <c r="AO71" s="85" t="s">
        <v>945</v>
      </c>
      <c r="AP71" s="79" t="s">
        <v>176</v>
      </c>
      <c r="AQ71" s="79">
        <v>0</v>
      </c>
      <c r="AR71" s="79">
        <v>0</v>
      </c>
      <c r="AS71" s="79"/>
      <c r="AT71" s="79"/>
      <c r="AU71" s="79"/>
      <c r="AV71" s="79"/>
      <c r="AW71" s="79"/>
      <c r="AX71" s="79"/>
      <c r="AY71" s="79"/>
      <c r="AZ71" s="79"/>
      <c r="BA71">
        <v>1</v>
      </c>
      <c r="BB71" s="78" t="str">
        <f>REPLACE(INDEX(GroupVertices[Group],MATCH(Edges[[#This Row],[Vertex 1]],GroupVertices[Vertex],0)),1,1,"")</f>
        <v>18</v>
      </c>
      <c r="BC71" s="78" t="str">
        <f>REPLACE(INDEX(GroupVertices[Group],MATCH(Edges[[#This Row],[Vertex 2]],GroupVertices[Vertex],0)),1,1,"")</f>
        <v>18</v>
      </c>
      <c r="BD71" s="48">
        <v>1</v>
      </c>
      <c r="BE71" s="49">
        <v>6.666666666666667</v>
      </c>
      <c r="BF71" s="48">
        <v>0</v>
      </c>
      <c r="BG71" s="49">
        <v>0</v>
      </c>
      <c r="BH71" s="48">
        <v>0</v>
      </c>
      <c r="BI71" s="49">
        <v>0</v>
      </c>
      <c r="BJ71" s="48">
        <v>14</v>
      </c>
      <c r="BK71" s="49">
        <v>93.33333333333333</v>
      </c>
      <c r="BL71" s="48">
        <v>15</v>
      </c>
    </row>
    <row r="72" spans="1:64" ht="15">
      <c r="A72" s="64" t="s">
        <v>271</v>
      </c>
      <c r="B72" s="64" t="s">
        <v>270</v>
      </c>
      <c r="C72" s="65" t="s">
        <v>3331</v>
      </c>
      <c r="D72" s="66">
        <v>3</v>
      </c>
      <c r="E72" s="67" t="s">
        <v>132</v>
      </c>
      <c r="F72" s="68">
        <v>35</v>
      </c>
      <c r="G72" s="65"/>
      <c r="H72" s="69"/>
      <c r="I72" s="70"/>
      <c r="J72" s="70"/>
      <c r="K72" s="34" t="s">
        <v>65</v>
      </c>
      <c r="L72" s="77">
        <v>72</v>
      </c>
      <c r="M72" s="77"/>
      <c r="N72" s="72"/>
      <c r="O72" s="79" t="s">
        <v>385</v>
      </c>
      <c r="P72" s="81">
        <v>43643.84884259259</v>
      </c>
      <c r="Q72" s="79" t="s">
        <v>416</v>
      </c>
      <c r="R72" s="79"/>
      <c r="S72" s="79"/>
      <c r="T72" s="79"/>
      <c r="U72" s="79"/>
      <c r="V72" s="82" t="s">
        <v>631</v>
      </c>
      <c r="W72" s="81">
        <v>43643.84884259259</v>
      </c>
      <c r="X72" s="82" t="s">
        <v>757</v>
      </c>
      <c r="Y72" s="79"/>
      <c r="Z72" s="79"/>
      <c r="AA72" s="85" t="s">
        <v>946</v>
      </c>
      <c r="AB72" s="79"/>
      <c r="AC72" s="79" t="b">
        <v>0</v>
      </c>
      <c r="AD72" s="79">
        <v>0</v>
      </c>
      <c r="AE72" s="85" t="s">
        <v>1083</v>
      </c>
      <c r="AF72" s="79" t="b">
        <v>0</v>
      </c>
      <c r="AG72" s="79" t="s">
        <v>1096</v>
      </c>
      <c r="AH72" s="79"/>
      <c r="AI72" s="85" t="s">
        <v>1083</v>
      </c>
      <c r="AJ72" s="79" t="b">
        <v>0</v>
      </c>
      <c r="AK72" s="79">
        <v>2</v>
      </c>
      <c r="AL72" s="85" t="s">
        <v>945</v>
      </c>
      <c r="AM72" s="79" t="s">
        <v>1115</v>
      </c>
      <c r="AN72" s="79" t="b">
        <v>0</v>
      </c>
      <c r="AO72" s="85" t="s">
        <v>945</v>
      </c>
      <c r="AP72" s="79" t="s">
        <v>176</v>
      </c>
      <c r="AQ72" s="79">
        <v>0</v>
      </c>
      <c r="AR72" s="79">
        <v>0</v>
      </c>
      <c r="AS72" s="79"/>
      <c r="AT72" s="79"/>
      <c r="AU72" s="79"/>
      <c r="AV72" s="79"/>
      <c r="AW72" s="79"/>
      <c r="AX72" s="79"/>
      <c r="AY72" s="79"/>
      <c r="AZ72" s="79"/>
      <c r="BA72">
        <v>1</v>
      </c>
      <c r="BB72" s="78" t="str">
        <f>REPLACE(INDEX(GroupVertices[Group],MATCH(Edges[[#This Row],[Vertex 1]],GroupVertices[Vertex],0)),1,1,"")</f>
        <v>18</v>
      </c>
      <c r="BC72" s="78" t="str">
        <f>REPLACE(INDEX(GroupVertices[Group],MATCH(Edges[[#This Row],[Vertex 2]],GroupVertices[Vertex],0)),1,1,"")</f>
        <v>18</v>
      </c>
      <c r="BD72" s="48">
        <v>1</v>
      </c>
      <c r="BE72" s="49">
        <v>5.882352941176471</v>
      </c>
      <c r="BF72" s="48">
        <v>0</v>
      </c>
      <c r="BG72" s="49">
        <v>0</v>
      </c>
      <c r="BH72" s="48">
        <v>0</v>
      </c>
      <c r="BI72" s="49">
        <v>0</v>
      </c>
      <c r="BJ72" s="48">
        <v>16</v>
      </c>
      <c r="BK72" s="49">
        <v>94.11764705882354</v>
      </c>
      <c r="BL72" s="48">
        <v>17</v>
      </c>
    </row>
    <row r="73" spans="1:64" ht="15">
      <c r="A73" s="64" t="s">
        <v>272</v>
      </c>
      <c r="B73" s="64" t="s">
        <v>272</v>
      </c>
      <c r="C73" s="65" t="s">
        <v>3331</v>
      </c>
      <c r="D73" s="66">
        <v>3</v>
      </c>
      <c r="E73" s="67" t="s">
        <v>132</v>
      </c>
      <c r="F73" s="68">
        <v>35</v>
      </c>
      <c r="G73" s="65"/>
      <c r="H73" s="69"/>
      <c r="I73" s="70"/>
      <c r="J73" s="70"/>
      <c r="K73" s="34" t="s">
        <v>65</v>
      </c>
      <c r="L73" s="77">
        <v>73</v>
      </c>
      <c r="M73" s="77"/>
      <c r="N73" s="72"/>
      <c r="O73" s="79" t="s">
        <v>176</v>
      </c>
      <c r="P73" s="81">
        <v>43644.09149305556</v>
      </c>
      <c r="Q73" s="79" t="s">
        <v>417</v>
      </c>
      <c r="R73" s="82" t="s">
        <v>495</v>
      </c>
      <c r="S73" s="79" t="s">
        <v>516</v>
      </c>
      <c r="T73" s="79" t="s">
        <v>531</v>
      </c>
      <c r="U73" s="79"/>
      <c r="V73" s="82" t="s">
        <v>632</v>
      </c>
      <c r="W73" s="81">
        <v>43644.09149305556</v>
      </c>
      <c r="X73" s="82" t="s">
        <v>758</v>
      </c>
      <c r="Y73" s="79"/>
      <c r="Z73" s="79"/>
      <c r="AA73" s="85" t="s">
        <v>947</v>
      </c>
      <c r="AB73" s="79"/>
      <c r="AC73" s="79" t="b">
        <v>0</v>
      </c>
      <c r="AD73" s="79">
        <v>0</v>
      </c>
      <c r="AE73" s="85" t="s">
        <v>1083</v>
      </c>
      <c r="AF73" s="79" t="b">
        <v>0</v>
      </c>
      <c r="AG73" s="79" t="s">
        <v>1100</v>
      </c>
      <c r="AH73" s="79"/>
      <c r="AI73" s="85" t="s">
        <v>1083</v>
      </c>
      <c r="AJ73" s="79" t="b">
        <v>0</v>
      </c>
      <c r="AK73" s="79">
        <v>0</v>
      </c>
      <c r="AL73" s="85" t="s">
        <v>1083</v>
      </c>
      <c r="AM73" s="79" t="s">
        <v>1108</v>
      </c>
      <c r="AN73" s="79" t="b">
        <v>0</v>
      </c>
      <c r="AO73" s="85" t="s">
        <v>947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8</v>
      </c>
      <c r="BK73" s="49">
        <v>100</v>
      </c>
      <c r="BL73" s="48">
        <v>8</v>
      </c>
    </row>
    <row r="74" spans="1:64" ht="15">
      <c r="A74" s="64" t="s">
        <v>273</v>
      </c>
      <c r="B74" s="64" t="s">
        <v>273</v>
      </c>
      <c r="C74" s="65" t="s">
        <v>3331</v>
      </c>
      <c r="D74" s="66">
        <v>3</v>
      </c>
      <c r="E74" s="67" t="s">
        <v>132</v>
      </c>
      <c r="F74" s="68">
        <v>35</v>
      </c>
      <c r="G74" s="65"/>
      <c r="H74" s="69"/>
      <c r="I74" s="70"/>
      <c r="J74" s="70"/>
      <c r="K74" s="34" t="s">
        <v>65</v>
      </c>
      <c r="L74" s="77">
        <v>74</v>
      </c>
      <c r="M74" s="77"/>
      <c r="N74" s="72"/>
      <c r="O74" s="79" t="s">
        <v>176</v>
      </c>
      <c r="P74" s="81">
        <v>43646.5991087963</v>
      </c>
      <c r="Q74" s="79" t="s">
        <v>418</v>
      </c>
      <c r="R74" s="82" t="s">
        <v>496</v>
      </c>
      <c r="S74" s="79" t="s">
        <v>519</v>
      </c>
      <c r="T74" s="79"/>
      <c r="U74" s="79"/>
      <c r="V74" s="82" t="s">
        <v>633</v>
      </c>
      <c r="W74" s="81">
        <v>43646.5991087963</v>
      </c>
      <c r="X74" s="82" t="s">
        <v>759</v>
      </c>
      <c r="Y74" s="79"/>
      <c r="Z74" s="79"/>
      <c r="AA74" s="85" t="s">
        <v>948</v>
      </c>
      <c r="AB74" s="79"/>
      <c r="AC74" s="79" t="b">
        <v>0</v>
      </c>
      <c r="AD74" s="79">
        <v>0</v>
      </c>
      <c r="AE74" s="85" t="s">
        <v>1083</v>
      </c>
      <c r="AF74" s="79" t="b">
        <v>0</v>
      </c>
      <c r="AG74" s="79" t="s">
        <v>1096</v>
      </c>
      <c r="AH74" s="79"/>
      <c r="AI74" s="85" t="s">
        <v>1083</v>
      </c>
      <c r="AJ74" s="79" t="b">
        <v>0</v>
      </c>
      <c r="AK74" s="79">
        <v>0</v>
      </c>
      <c r="AL74" s="85" t="s">
        <v>1083</v>
      </c>
      <c r="AM74" s="79" t="s">
        <v>1116</v>
      </c>
      <c r="AN74" s="79" t="b">
        <v>0</v>
      </c>
      <c r="AO74" s="85" t="s">
        <v>948</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v>
      </c>
      <c r="BK74" s="49">
        <v>100</v>
      </c>
      <c r="BL74" s="48">
        <v>1</v>
      </c>
    </row>
    <row r="75" spans="1:64" ht="15">
      <c r="A75" s="64" t="s">
        <v>274</v>
      </c>
      <c r="B75" s="64" t="s">
        <v>322</v>
      </c>
      <c r="C75" s="65" t="s">
        <v>3331</v>
      </c>
      <c r="D75" s="66">
        <v>3</v>
      </c>
      <c r="E75" s="67" t="s">
        <v>132</v>
      </c>
      <c r="F75" s="68">
        <v>35</v>
      </c>
      <c r="G75" s="65"/>
      <c r="H75" s="69"/>
      <c r="I75" s="70"/>
      <c r="J75" s="70"/>
      <c r="K75" s="34" t="s">
        <v>65</v>
      </c>
      <c r="L75" s="77">
        <v>75</v>
      </c>
      <c r="M75" s="77"/>
      <c r="N75" s="72"/>
      <c r="O75" s="79" t="s">
        <v>385</v>
      </c>
      <c r="P75" s="81">
        <v>43647.458599537036</v>
      </c>
      <c r="Q75" s="79" t="s">
        <v>419</v>
      </c>
      <c r="R75" s="79"/>
      <c r="S75" s="79"/>
      <c r="T75" s="79"/>
      <c r="U75" s="79"/>
      <c r="V75" s="82" t="s">
        <v>634</v>
      </c>
      <c r="W75" s="81">
        <v>43647.458599537036</v>
      </c>
      <c r="X75" s="82" t="s">
        <v>760</v>
      </c>
      <c r="Y75" s="79"/>
      <c r="Z75" s="79"/>
      <c r="AA75" s="85" t="s">
        <v>949</v>
      </c>
      <c r="AB75" s="79"/>
      <c r="AC75" s="79" t="b">
        <v>0</v>
      </c>
      <c r="AD75" s="79">
        <v>0</v>
      </c>
      <c r="AE75" s="85" t="s">
        <v>1083</v>
      </c>
      <c r="AF75" s="79" t="b">
        <v>1</v>
      </c>
      <c r="AG75" s="79" t="s">
        <v>1098</v>
      </c>
      <c r="AH75" s="79"/>
      <c r="AI75" s="85" t="s">
        <v>1017</v>
      </c>
      <c r="AJ75" s="79" t="b">
        <v>0</v>
      </c>
      <c r="AK75" s="79">
        <v>3</v>
      </c>
      <c r="AL75" s="85" t="s">
        <v>1005</v>
      </c>
      <c r="AM75" s="79" t="s">
        <v>1109</v>
      </c>
      <c r="AN75" s="79" t="b">
        <v>0</v>
      </c>
      <c r="AO75" s="85" t="s">
        <v>1005</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68</v>
      </c>
      <c r="BK75" s="49">
        <v>100</v>
      </c>
      <c r="BL75" s="48">
        <v>68</v>
      </c>
    </row>
    <row r="76" spans="1:64" ht="15">
      <c r="A76" s="64" t="s">
        <v>275</v>
      </c>
      <c r="B76" s="64" t="s">
        <v>322</v>
      </c>
      <c r="C76" s="65" t="s">
        <v>3331</v>
      </c>
      <c r="D76" s="66">
        <v>3</v>
      </c>
      <c r="E76" s="67" t="s">
        <v>132</v>
      </c>
      <c r="F76" s="68">
        <v>35</v>
      </c>
      <c r="G76" s="65"/>
      <c r="H76" s="69"/>
      <c r="I76" s="70"/>
      <c r="J76" s="70"/>
      <c r="K76" s="34" t="s">
        <v>65</v>
      </c>
      <c r="L76" s="77">
        <v>76</v>
      </c>
      <c r="M76" s="77"/>
      <c r="N76" s="72"/>
      <c r="O76" s="79" t="s">
        <v>385</v>
      </c>
      <c r="P76" s="81">
        <v>43647.46298611111</v>
      </c>
      <c r="Q76" s="79" t="s">
        <v>419</v>
      </c>
      <c r="R76" s="79"/>
      <c r="S76" s="79"/>
      <c r="T76" s="79"/>
      <c r="U76" s="79"/>
      <c r="V76" s="82" t="s">
        <v>635</v>
      </c>
      <c r="W76" s="81">
        <v>43647.46298611111</v>
      </c>
      <c r="X76" s="82" t="s">
        <v>761</v>
      </c>
      <c r="Y76" s="79"/>
      <c r="Z76" s="79"/>
      <c r="AA76" s="85" t="s">
        <v>950</v>
      </c>
      <c r="AB76" s="79"/>
      <c r="AC76" s="79" t="b">
        <v>0</v>
      </c>
      <c r="AD76" s="79">
        <v>0</v>
      </c>
      <c r="AE76" s="85" t="s">
        <v>1083</v>
      </c>
      <c r="AF76" s="79" t="b">
        <v>1</v>
      </c>
      <c r="AG76" s="79" t="s">
        <v>1098</v>
      </c>
      <c r="AH76" s="79"/>
      <c r="AI76" s="85" t="s">
        <v>1017</v>
      </c>
      <c r="AJ76" s="79" t="b">
        <v>0</v>
      </c>
      <c r="AK76" s="79">
        <v>3</v>
      </c>
      <c r="AL76" s="85" t="s">
        <v>1005</v>
      </c>
      <c r="AM76" s="79" t="s">
        <v>1113</v>
      </c>
      <c r="AN76" s="79" t="b">
        <v>0</v>
      </c>
      <c r="AO76" s="85" t="s">
        <v>1005</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v>0</v>
      </c>
      <c r="BE76" s="49">
        <v>0</v>
      </c>
      <c r="BF76" s="48">
        <v>0</v>
      </c>
      <c r="BG76" s="49">
        <v>0</v>
      </c>
      <c r="BH76" s="48">
        <v>0</v>
      </c>
      <c r="BI76" s="49">
        <v>0</v>
      </c>
      <c r="BJ76" s="48">
        <v>68</v>
      </c>
      <c r="BK76" s="49">
        <v>100</v>
      </c>
      <c r="BL76" s="48">
        <v>68</v>
      </c>
    </row>
    <row r="77" spans="1:64" ht="15">
      <c r="A77" s="64" t="s">
        <v>275</v>
      </c>
      <c r="B77" s="64" t="s">
        <v>328</v>
      </c>
      <c r="C77" s="65" t="s">
        <v>3331</v>
      </c>
      <c r="D77" s="66">
        <v>3</v>
      </c>
      <c r="E77" s="67" t="s">
        <v>132</v>
      </c>
      <c r="F77" s="68">
        <v>35</v>
      </c>
      <c r="G77" s="65"/>
      <c r="H77" s="69"/>
      <c r="I77" s="70"/>
      <c r="J77" s="70"/>
      <c r="K77" s="34" t="s">
        <v>65</v>
      </c>
      <c r="L77" s="77">
        <v>77</v>
      </c>
      <c r="M77" s="77"/>
      <c r="N77" s="72"/>
      <c r="O77" s="79" t="s">
        <v>385</v>
      </c>
      <c r="P77" s="81">
        <v>43647.46303240741</v>
      </c>
      <c r="Q77" s="79" t="s">
        <v>420</v>
      </c>
      <c r="R77" s="79"/>
      <c r="S77" s="79"/>
      <c r="T77" s="79"/>
      <c r="U77" s="79"/>
      <c r="V77" s="82" t="s">
        <v>635</v>
      </c>
      <c r="W77" s="81">
        <v>43647.46303240741</v>
      </c>
      <c r="X77" s="82" t="s">
        <v>762</v>
      </c>
      <c r="Y77" s="79"/>
      <c r="Z77" s="79"/>
      <c r="AA77" s="85" t="s">
        <v>951</v>
      </c>
      <c r="AB77" s="79"/>
      <c r="AC77" s="79" t="b">
        <v>0</v>
      </c>
      <c r="AD77" s="79">
        <v>0</v>
      </c>
      <c r="AE77" s="85" t="s">
        <v>1083</v>
      </c>
      <c r="AF77" s="79" t="b">
        <v>0</v>
      </c>
      <c r="AG77" s="79" t="s">
        <v>1096</v>
      </c>
      <c r="AH77" s="79"/>
      <c r="AI77" s="85" t="s">
        <v>1083</v>
      </c>
      <c r="AJ77" s="79" t="b">
        <v>0</v>
      </c>
      <c r="AK77" s="79">
        <v>7</v>
      </c>
      <c r="AL77" s="85" t="s">
        <v>1017</v>
      </c>
      <c r="AM77" s="79" t="s">
        <v>1113</v>
      </c>
      <c r="AN77" s="79" t="b">
        <v>0</v>
      </c>
      <c r="AO77" s="85" t="s">
        <v>1017</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v>0</v>
      </c>
      <c r="BE77" s="49">
        <v>0</v>
      </c>
      <c r="BF77" s="48">
        <v>1</v>
      </c>
      <c r="BG77" s="49">
        <v>3.5714285714285716</v>
      </c>
      <c r="BH77" s="48">
        <v>0</v>
      </c>
      <c r="BI77" s="49">
        <v>0</v>
      </c>
      <c r="BJ77" s="48">
        <v>27</v>
      </c>
      <c r="BK77" s="49">
        <v>96.42857142857143</v>
      </c>
      <c r="BL77" s="48">
        <v>28</v>
      </c>
    </row>
    <row r="78" spans="1:64" ht="15">
      <c r="A78" s="64" t="s">
        <v>276</v>
      </c>
      <c r="B78" s="64" t="s">
        <v>328</v>
      </c>
      <c r="C78" s="65" t="s">
        <v>3331</v>
      </c>
      <c r="D78" s="66">
        <v>3</v>
      </c>
      <c r="E78" s="67" t="s">
        <v>132</v>
      </c>
      <c r="F78" s="68">
        <v>35</v>
      </c>
      <c r="G78" s="65"/>
      <c r="H78" s="69"/>
      <c r="I78" s="70"/>
      <c r="J78" s="70"/>
      <c r="K78" s="34" t="s">
        <v>65</v>
      </c>
      <c r="L78" s="77">
        <v>78</v>
      </c>
      <c r="M78" s="77"/>
      <c r="N78" s="72"/>
      <c r="O78" s="79" t="s">
        <v>385</v>
      </c>
      <c r="P78" s="81">
        <v>43647.54900462963</v>
      </c>
      <c r="Q78" s="79" t="s">
        <v>420</v>
      </c>
      <c r="R78" s="79"/>
      <c r="S78" s="79"/>
      <c r="T78" s="79"/>
      <c r="U78" s="79"/>
      <c r="V78" s="82" t="s">
        <v>636</v>
      </c>
      <c r="W78" s="81">
        <v>43647.54900462963</v>
      </c>
      <c r="X78" s="82" t="s">
        <v>763</v>
      </c>
      <c r="Y78" s="79"/>
      <c r="Z78" s="79"/>
      <c r="AA78" s="85" t="s">
        <v>952</v>
      </c>
      <c r="AB78" s="79"/>
      <c r="AC78" s="79" t="b">
        <v>0</v>
      </c>
      <c r="AD78" s="79">
        <v>0</v>
      </c>
      <c r="AE78" s="85" t="s">
        <v>1083</v>
      </c>
      <c r="AF78" s="79" t="b">
        <v>0</v>
      </c>
      <c r="AG78" s="79" t="s">
        <v>1096</v>
      </c>
      <c r="AH78" s="79"/>
      <c r="AI78" s="85" t="s">
        <v>1083</v>
      </c>
      <c r="AJ78" s="79" t="b">
        <v>0</v>
      </c>
      <c r="AK78" s="79">
        <v>7</v>
      </c>
      <c r="AL78" s="85" t="s">
        <v>1017</v>
      </c>
      <c r="AM78" s="79" t="s">
        <v>1110</v>
      </c>
      <c r="AN78" s="79" t="b">
        <v>0</v>
      </c>
      <c r="AO78" s="85" t="s">
        <v>1017</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0</v>
      </c>
      <c r="BE78" s="49">
        <v>0</v>
      </c>
      <c r="BF78" s="48">
        <v>1</v>
      </c>
      <c r="BG78" s="49">
        <v>3.5714285714285716</v>
      </c>
      <c r="BH78" s="48">
        <v>0</v>
      </c>
      <c r="BI78" s="49">
        <v>0</v>
      </c>
      <c r="BJ78" s="48">
        <v>27</v>
      </c>
      <c r="BK78" s="49">
        <v>96.42857142857143</v>
      </c>
      <c r="BL78" s="48">
        <v>28</v>
      </c>
    </row>
    <row r="79" spans="1:64" ht="15">
      <c r="A79" s="64" t="s">
        <v>277</v>
      </c>
      <c r="B79" s="64" t="s">
        <v>322</v>
      </c>
      <c r="C79" s="65" t="s">
        <v>3331</v>
      </c>
      <c r="D79" s="66">
        <v>3</v>
      </c>
      <c r="E79" s="67" t="s">
        <v>132</v>
      </c>
      <c r="F79" s="68">
        <v>35</v>
      </c>
      <c r="G79" s="65"/>
      <c r="H79" s="69"/>
      <c r="I79" s="70"/>
      <c r="J79" s="70"/>
      <c r="K79" s="34" t="s">
        <v>65</v>
      </c>
      <c r="L79" s="77">
        <v>79</v>
      </c>
      <c r="M79" s="77"/>
      <c r="N79" s="72"/>
      <c r="O79" s="79" t="s">
        <v>385</v>
      </c>
      <c r="P79" s="81">
        <v>43647.55332175926</v>
      </c>
      <c r="Q79" s="79" t="s">
        <v>419</v>
      </c>
      <c r="R79" s="79"/>
      <c r="S79" s="79"/>
      <c r="T79" s="79"/>
      <c r="U79" s="79"/>
      <c r="V79" s="82" t="s">
        <v>637</v>
      </c>
      <c r="W79" s="81">
        <v>43647.55332175926</v>
      </c>
      <c r="X79" s="82" t="s">
        <v>764</v>
      </c>
      <c r="Y79" s="79"/>
      <c r="Z79" s="79"/>
      <c r="AA79" s="85" t="s">
        <v>953</v>
      </c>
      <c r="AB79" s="79"/>
      <c r="AC79" s="79" t="b">
        <v>0</v>
      </c>
      <c r="AD79" s="79">
        <v>0</v>
      </c>
      <c r="AE79" s="85" t="s">
        <v>1083</v>
      </c>
      <c r="AF79" s="79" t="b">
        <v>1</v>
      </c>
      <c r="AG79" s="79" t="s">
        <v>1098</v>
      </c>
      <c r="AH79" s="79"/>
      <c r="AI79" s="85" t="s">
        <v>1017</v>
      </c>
      <c r="AJ79" s="79" t="b">
        <v>0</v>
      </c>
      <c r="AK79" s="79">
        <v>3</v>
      </c>
      <c r="AL79" s="85" t="s">
        <v>1005</v>
      </c>
      <c r="AM79" s="79" t="s">
        <v>1110</v>
      </c>
      <c r="AN79" s="79" t="b">
        <v>0</v>
      </c>
      <c r="AO79" s="85" t="s">
        <v>1005</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0</v>
      </c>
      <c r="BE79" s="49">
        <v>0</v>
      </c>
      <c r="BF79" s="48">
        <v>0</v>
      </c>
      <c r="BG79" s="49">
        <v>0</v>
      </c>
      <c r="BH79" s="48">
        <v>0</v>
      </c>
      <c r="BI79" s="49">
        <v>0</v>
      </c>
      <c r="BJ79" s="48">
        <v>68</v>
      </c>
      <c r="BK79" s="49">
        <v>100</v>
      </c>
      <c r="BL79" s="48">
        <v>68</v>
      </c>
    </row>
    <row r="80" spans="1:64" ht="15">
      <c r="A80" s="64" t="s">
        <v>278</v>
      </c>
      <c r="B80" s="64" t="s">
        <v>328</v>
      </c>
      <c r="C80" s="65" t="s">
        <v>3331</v>
      </c>
      <c r="D80" s="66">
        <v>3</v>
      </c>
      <c r="E80" s="67" t="s">
        <v>132</v>
      </c>
      <c r="F80" s="68">
        <v>35</v>
      </c>
      <c r="G80" s="65"/>
      <c r="H80" s="69"/>
      <c r="I80" s="70"/>
      <c r="J80" s="70"/>
      <c r="K80" s="34" t="s">
        <v>65</v>
      </c>
      <c r="L80" s="77">
        <v>80</v>
      </c>
      <c r="M80" s="77"/>
      <c r="N80" s="72"/>
      <c r="O80" s="79" t="s">
        <v>385</v>
      </c>
      <c r="P80" s="81">
        <v>43647.61309027778</v>
      </c>
      <c r="Q80" s="79" t="s">
        <v>420</v>
      </c>
      <c r="R80" s="79"/>
      <c r="S80" s="79"/>
      <c r="T80" s="79"/>
      <c r="U80" s="79"/>
      <c r="V80" s="82" t="s">
        <v>638</v>
      </c>
      <c r="W80" s="81">
        <v>43647.61309027778</v>
      </c>
      <c r="X80" s="82" t="s">
        <v>765</v>
      </c>
      <c r="Y80" s="79"/>
      <c r="Z80" s="79"/>
      <c r="AA80" s="85" t="s">
        <v>954</v>
      </c>
      <c r="AB80" s="79"/>
      <c r="AC80" s="79" t="b">
        <v>0</v>
      </c>
      <c r="AD80" s="79">
        <v>0</v>
      </c>
      <c r="AE80" s="85" t="s">
        <v>1083</v>
      </c>
      <c r="AF80" s="79" t="b">
        <v>0</v>
      </c>
      <c r="AG80" s="79" t="s">
        <v>1096</v>
      </c>
      <c r="AH80" s="79"/>
      <c r="AI80" s="85" t="s">
        <v>1083</v>
      </c>
      <c r="AJ80" s="79" t="b">
        <v>0</v>
      </c>
      <c r="AK80" s="79">
        <v>7</v>
      </c>
      <c r="AL80" s="85" t="s">
        <v>1017</v>
      </c>
      <c r="AM80" s="79" t="s">
        <v>1117</v>
      </c>
      <c r="AN80" s="79" t="b">
        <v>0</v>
      </c>
      <c r="AO80" s="85" t="s">
        <v>1017</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v>0</v>
      </c>
      <c r="BE80" s="49">
        <v>0</v>
      </c>
      <c r="BF80" s="48">
        <v>1</v>
      </c>
      <c r="BG80" s="49">
        <v>3.5714285714285716</v>
      </c>
      <c r="BH80" s="48">
        <v>0</v>
      </c>
      <c r="BI80" s="49">
        <v>0</v>
      </c>
      <c r="BJ80" s="48">
        <v>27</v>
      </c>
      <c r="BK80" s="49">
        <v>96.42857142857143</v>
      </c>
      <c r="BL80" s="48">
        <v>28</v>
      </c>
    </row>
    <row r="81" spans="1:64" ht="15">
      <c r="A81" s="64" t="s">
        <v>279</v>
      </c>
      <c r="B81" s="64" t="s">
        <v>294</v>
      </c>
      <c r="C81" s="65" t="s">
        <v>3331</v>
      </c>
      <c r="D81" s="66">
        <v>3</v>
      </c>
      <c r="E81" s="67" t="s">
        <v>132</v>
      </c>
      <c r="F81" s="68">
        <v>35</v>
      </c>
      <c r="G81" s="65"/>
      <c r="H81" s="69"/>
      <c r="I81" s="70"/>
      <c r="J81" s="70"/>
      <c r="K81" s="34" t="s">
        <v>65</v>
      </c>
      <c r="L81" s="77">
        <v>81</v>
      </c>
      <c r="M81" s="77"/>
      <c r="N81" s="72"/>
      <c r="O81" s="79" t="s">
        <v>385</v>
      </c>
      <c r="P81" s="81">
        <v>43648.55652777778</v>
      </c>
      <c r="Q81" s="79" t="s">
        <v>421</v>
      </c>
      <c r="R81" s="79"/>
      <c r="S81" s="79"/>
      <c r="T81" s="79"/>
      <c r="U81" s="79"/>
      <c r="V81" s="82" t="s">
        <v>639</v>
      </c>
      <c r="W81" s="81">
        <v>43648.55652777778</v>
      </c>
      <c r="X81" s="82" t="s">
        <v>766</v>
      </c>
      <c r="Y81" s="79"/>
      <c r="Z81" s="79"/>
      <c r="AA81" s="85" t="s">
        <v>955</v>
      </c>
      <c r="AB81" s="79"/>
      <c r="AC81" s="79" t="b">
        <v>0</v>
      </c>
      <c r="AD81" s="79">
        <v>0</v>
      </c>
      <c r="AE81" s="85" t="s">
        <v>1083</v>
      </c>
      <c r="AF81" s="79" t="b">
        <v>1</v>
      </c>
      <c r="AG81" s="79" t="s">
        <v>1098</v>
      </c>
      <c r="AH81" s="79"/>
      <c r="AI81" s="85" t="s">
        <v>1105</v>
      </c>
      <c r="AJ81" s="79" t="b">
        <v>0</v>
      </c>
      <c r="AK81" s="79">
        <v>2</v>
      </c>
      <c r="AL81" s="85" t="s">
        <v>974</v>
      </c>
      <c r="AM81" s="79" t="s">
        <v>1110</v>
      </c>
      <c r="AN81" s="79" t="b">
        <v>0</v>
      </c>
      <c r="AO81" s="85" t="s">
        <v>974</v>
      </c>
      <c r="AP81" s="79" t="s">
        <v>176</v>
      </c>
      <c r="AQ81" s="79">
        <v>0</v>
      </c>
      <c r="AR81" s="79">
        <v>0</v>
      </c>
      <c r="AS81" s="79"/>
      <c r="AT81" s="79"/>
      <c r="AU81" s="79"/>
      <c r="AV81" s="79"/>
      <c r="AW81" s="79"/>
      <c r="AX81" s="79"/>
      <c r="AY81" s="79"/>
      <c r="AZ81" s="79"/>
      <c r="BA81">
        <v>1</v>
      </c>
      <c r="BB81" s="78" t="str">
        <f>REPLACE(INDEX(GroupVertices[Group],MATCH(Edges[[#This Row],[Vertex 1]],GroupVertices[Vertex],0)),1,1,"")</f>
        <v>7</v>
      </c>
      <c r="BC81" s="78" t="str">
        <f>REPLACE(INDEX(GroupVertices[Group],MATCH(Edges[[#This Row],[Vertex 2]],GroupVertices[Vertex],0)),1,1,"")</f>
        <v>7</v>
      </c>
      <c r="BD81" s="48">
        <v>0</v>
      </c>
      <c r="BE81" s="49">
        <v>0</v>
      </c>
      <c r="BF81" s="48">
        <v>0</v>
      </c>
      <c r="BG81" s="49">
        <v>0</v>
      </c>
      <c r="BH81" s="48">
        <v>0</v>
      </c>
      <c r="BI81" s="49">
        <v>0</v>
      </c>
      <c r="BJ81" s="48">
        <v>43</v>
      </c>
      <c r="BK81" s="49">
        <v>100</v>
      </c>
      <c r="BL81" s="48">
        <v>43</v>
      </c>
    </row>
    <row r="82" spans="1:64" ht="15">
      <c r="A82" s="64" t="s">
        <v>280</v>
      </c>
      <c r="B82" s="64" t="s">
        <v>294</v>
      </c>
      <c r="C82" s="65" t="s">
        <v>3331</v>
      </c>
      <c r="D82" s="66">
        <v>3</v>
      </c>
      <c r="E82" s="67" t="s">
        <v>132</v>
      </c>
      <c r="F82" s="68">
        <v>35</v>
      </c>
      <c r="G82" s="65"/>
      <c r="H82" s="69"/>
      <c r="I82" s="70"/>
      <c r="J82" s="70"/>
      <c r="K82" s="34" t="s">
        <v>65</v>
      </c>
      <c r="L82" s="77">
        <v>82</v>
      </c>
      <c r="M82" s="77"/>
      <c r="N82" s="72"/>
      <c r="O82" s="79" t="s">
        <v>385</v>
      </c>
      <c r="P82" s="81">
        <v>43648.56349537037</v>
      </c>
      <c r="Q82" s="79" t="s">
        <v>421</v>
      </c>
      <c r="R82" s="79"/>
      <c r="S82" s="79"/>
      <c r="T82" s="79"/>
      <c r="U82" s="79"/>
      <c r="V82" s="82" t="s">
        <v>640</v>
      </c>
      <c r="W82" s="81">
        <v>43648.56349537037</v>
      </c>
      <c r="X82" s="82" t="s">
        <v>767</v>
      </c>
      <c r="Y82" s="79"/>
      <c r="Z82" s="79"/>
      <c r="AA82" s="85" t="s">
        <v>956</v>
      </c>
      <c r="AB82" s="79"/>
      <c r="AC82" s="79" t="b">
        <v>0</v>
      </c>
      <c r="AD82" s="79">
        <v>0</v>
      </c>
      <c r="AE82" s="85" t="s">
        <v>1083</v>
      </c>
      <c r="AF82" s="79" t="b">
        <v>1</v>
      </c>
      <c r="AG82" s="79" t="s">
        <v>1098</v>
      </c>
      <c r="AH82" s="79"/>
      <c r="AI82" s="85" t="s">
        <v>1105</v>
      </c>
      <c r="AJ82" s="79" t="b">
        <v>0</v>
      </c>
      <c r="AK82" s="79">
        <v>2</v>
      </c>
      <c r="AL82" s="85" t="s">
        <v>974</v>
      </c>
      <c r="AM82" s="79" t="s">
        <v>1113</v>
      </c>
      <c r="AN82" s="79" t="b">
        <v>0</v>
      </c>
      <c r="AO82" s="85" t="s">
        <v>974</v>
      </c>
      <c r="AP82" s="79" t="s">
        <v>176</v>
      </c>
      <c r="AQ82" s="79">
        <v>0</v>
      </c>
      <c r="AR82" s="79">
        <v>0</v>
      </c>
      <c r="AS82" s="79"/>
      <c r="AT82" s="79"/>
      <c r="AU82" s="79"/>
      <c r="AV82" s="79"/>
      <c r="AW82" s="79"/>
      <c r="AX82" s="79"/>
      <c r="AY82" s="79"/>
      <c r="AZ82" s="79"/>
      <c r="BA82">
        <v>1</v>
      </c>
      <c r="BB82" s="78" t="str">
        <f>REPLACE(INDEX(GroupVertices[Group],MATCH(Edges[[#This Row],[Vertex 1]],GroupVertices[Vertex],0)),1,1,"")</f>
        <v>7</v>
      </c>
      <c r="BC82" s="78" t="str">
        <f>REPLACE(INDEX(GroupVertices[Group],MATCH(Edges[[#This Row],[Vertex 2]],GroupVertices[Vertex],0)),1,1,"")</f>
        <v>7</v>
      </c>
      <c r="BD82" s="48">
        <v>0</v>
      </c>
      <c r="BE82" s="49">
        <v>0</v>
      </c>
      <c r="BF82" s="48">
        <v>0</v>
      </c>
      <c r="BG82" s="49">
        <v>0</v>
      </c>
      <c r="BH82" s="48">
        <v>0</v>
      </c>
      <c r="BI82" s="49">
        <v>0</v>
      </c>
      <c r="BJ82" s="48">
        <v>43</v>
      </c>
      <c r="BK82" s="49">
        <v>100</v>
      </c>
      <c r="BL82" s="48">
        <v>43</v>
      </c>
    </row>
    <row r="83" spans="1:64" ht="15">
      <c r="A83" s="64" t="s">
        <v>281</v>
      </c>
      <c r="B83" s="64" t="s">
        <v>281</v>
      </c>
      <c r="C83" s="65" t="s">
        <v>3331</v>
      </c>
      <c r="D83" s="66">
        <v>3</v>
      </c>
      <c r="E83" s="67" t="s">
        <v>132</v>
      </c>
      <c r="F83" s="68">
        <v>35</v>
      </c>
      <c r="G83" s="65"/>
      <c r="H83" s="69"/>
      <c r="I83" s="70"/>
      <c r="J83" s="70"/>
      <c r="K83" s="34" t="s">
        <v>65</v>
      </c>
      <c r="L83" s="77">
        <v>83</v>
      </c>
      <c r="M83" s="77"/>
      <c r="N83" s="72"/>
      <c r="O83" s="79" t="s">
        <v>176</v>
      </c>
      <c r="P83" s="81">
        <v>43648.80677083333</v>
      </c>
      <c r="Q83" s="79" t="s">
        <v>422</v>
      </c>
      <c r="R83" s="79"/>
      <c r="S83" s="79"/>
      <c r="T83" s="79"/>
      <c r="U83" s="82" t="s">
        <v>559</v>
      </c>
      <c r="V83" s="82" t="s">
        <v>559</v>
      </c>
      <c r="W83" s="81">
        <v>43648.80677083333</v>
      </c>
      <c r="X83" s="82" t="s">
        <v>768</v>
      </c>
      <c r="Y83" s="79"/>
      <c r="Z83" s="79"/>
      <c r="AA83" s="85" t="s">
        <v>957</v>
      </c>
      <c r="AB83" s="79"/>
      <c r="AC83" s="79" t="b">
        <v>0</v>
      </c>
      <c r="AD83" s="79">
        <v>0</v>
      </c>
      <c r="AE83" s="85" t="s">
        <v>1083</v>
      </c>
      <c r="AF83" s="79" t="b">
        <v>0</v>
      </c>
      <c r="AG83" s="79" t="s">
        <v>1096</v>
      </c>
      <c r="AH83" s="79"/>
      <c r="AI83" s="85" t="s">
        <v>1083</v>
      </c>
      <c r="AJ83" s="79" t="b">
        <v>0</v>
      </c>
      <c r="AK83" s="79">
        <v>0</v>
      </c>
      <c r="AL83" s="85" t="s">
        <v>1083</v>
      </c>
      <c r="AM83" s="79" t="s">
        <v>1113</v>
      </c>
      <c r="AN83" s="79" t="b">
        <v>0</v>
      </c>
      <c r="AO83" s="85" t="s">
        <v>957</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11</v>
      </c>
      <c r="BK83" s="49">
        <v>100</v>
      </c>
      <c r="BL83" s="48">
        <v>11</v>
      </c>
    </row>
    <row r="84" spans="1:64" ht="15">
      <c r="A84" s="64" t="s">
        <v>282</v>
      </c>
      <c r="B84" s="64" t="s">
        <v>291</v>
      </c>
      <c r="C84" s="65" t="s">
        <v>3331</v>
      </c>
      <c r="D84" s="66">
        <v>3</v>
      </c>
      <c r="E84" s="67" t="s">
        <v>132</v>
      </c>
      <c r="F84" s="68">
        <v>35</v>
      </c>
      <c r="G84" s="65"/>
      <c r="H84" s="69"/>
      <c r="I84" s="70"/>
      <c r="J84" s="70"/>
      <c r="K84" s="34" t="s">
        <v>65</v>
      </c>
      <c r="L84" s="77">
        <v>84</v>
      </c>
      <c r="M84" s="77"/>
      <c r="N84" s="72"/>
      <c r="O84" s="79" t="s">
        <v>385</v>
      </c>
      <c r="P84" s="81">
        <v>43649.36802083333</v>
      </c>
      <c r="Q84" s="79" t="s">
        <v>423</v>
      </c>
      <c r="R84" s="79"/>
      <c r="S84" s="79"/>
      <c r="T84" s="79"/>
      <c r="U84" s="79"/>
      <c r="V84" s="82" t="s">
        <v>641</v>
      </c>
      <c r="W84" s="81">
        <v>43649.36802083333</v>
      </c>
      <c r="X84" s="82" t="s">
        <v>769</v>
      </c>
      <c r="Y84" s="79"/>
      <c r="Z84" s="79"/>
      <c r="AA84" s="85" t="s">
        <v>958</v>
      </c>
      <c r="AB84" s="79"/>
      <c r="AC84" s="79" t="b">
        <v>0</v>
      </c>
      <c r="AD84" s="79">
        <v>0</v>
      </c>
      <c r="AE84" s="85" t="s">
        <v>1083</v>
      </c>
      <c r="AF84" s="79" t="b">
        <v>0</v>
      </c>
      <c r="AG84" s="79" t="s">
        <v>1098</v>
      </c>
      <c r="AH84" s="79"/>
      <c r="AI84" s="85" t="s">
        <v>1083</v>
      </c>
      <c r="AJ84" s="79" t="b">
        <v>0</v>
      </c>
      <c r="AK84" s="79">
        <v>2</v>
      </c>
      <c r="AL84" s="85" t="s">
        <v>970</v>
      </c>
      <c r="AM84" s="79" t="s">
        <v>1110</v>
      </c>
      <c r="AN84" s="79" t="b">
        <v>0</v>
      </c>
      <c r="AO84" s="85" t="s">
        <v>970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52</v>
      </c>
      <c r="BK84" s="49">
        <v>100</v>
      </c>
      <c r="BL84" s="48">
        <v>52</v>
      </c>
    </row>
    <row r="85" spans="1:64" ht="15">
      <c r="A85" s="64" t="s">
        <v>283</v>
      </c>
      <c r="B85" s="64" t="s">
        <v>294</v>
      </c>
      <c r="C85" s="65" t="s">
        <v>3331</v>
      </c>
      <c r="D85" s="66">
        <v>3</v>
      </c>
      <c r="E85" s="67" t="s">
        <v>132</v>
      </c>
      <c r="F85" s="68">
        <v>35</v>
      </c>
      <c r="G85" s="65"/>
      <c r="H85" s="69"/>
      <c r="I85" s="70"/>
      <c r="J85" s="70"/>
      <c r="K85" s="34" t="s">
        <v>65</v>
      </c>
      <c r="L85" s="77">
        <v>85</v>
      </c>
      <c r="M85" s="77"/>
      <c r="N85" s="72"/>
      <c r="O85" s="79" t="s">
        <v>385</v>
      </c>
      <c r="P85" s="81">
        <v>43649.469722222224</v>
      </c>
      <c r="Q85" s="79" t="s">
        <v>421</v>
      </c>
      <c r="R85" s="79"/>
      <c r="S85" s="79"/>
      <c r="T85" s="79"/>
      <c r="U85" s="79"/>
      <c r="V85" s="82" t="s">
        <v>642</v>
      </c>
      <c r="W85" s="81">
        <v>43649.469722222224</v>
      </c>
      <c r="X85" s="82" t="s">
        <v>770</v>
      </c>
      <c r="Y85" s="79"/>
      <c r="Z85" s="79"/>
      <c r="AA85" s="85" t="s">
        <v>959</v>
      </c>
      <c r="AB85" s="79"/>
      <c r="AC85" s="79" t="b">
        <v>0</v>
      </c>
      <c r="AD85" s="79">
        <v>0</v>
      </c>
      <c r="AE85" s="85" t="s">
        <v>1083</v>
      </c>
      <c r="AF85" s="79" t="b">
        <v>1</v>
      </c>
      <c r="AG85" s="79" t="s">
        <v>1098</v>
      </c>
      <c r="AH85" s="79"/>
      <c r="AI85" s="85" t="s">
        <v>1105</v>
      </c>
      <c r="AJ85" s="79" t="b">
        <v>0</v>
      </c>
      <c r="AK85" s="79">
        <v>7</v>
      </c>
      <c r="AL85" s="85" t="s">
        <v>974</v>
      </c>
      <c r="AM85" s="79" t="s">
        <v>1110</v>
      </c>
      <c r="AN85" s="79" t="b">
        <v>0</v>
      </c>
      <c r="AO85" s="85" t="s">
        <v>974</v>
      </c>
      <c r="AP85" s="79" t="s">
        <v>176</v>
      </c>
      <c r="AQ85" s="79">
        <v>0</v>
      </c>
      <c r="AR85" s="79">
        <v>0</v>
      </c>
      <c r="AS85" s="79"/>
      <c r="AT85" s="79"/>
      <c r="AU85" s="79"/>
      <c r="AV85" s="79"/>
      <c r="AW85" s="79"/>
      <c r="AX85" s="79"/>
      <c r="AY85" s="79"/>
      <c r="AZ85" s="79"/>
      <c r="BA85">
        <v>1</v>
      </c>
      <c r="BB85" s="78" t="str">
        <f>REPLACE(INDEX(GroupVertices[Group],MATCH(Edges[[#This Row],[Vertex 1]],GroupVertices[Vertex],0)),1,1,"")</f>
        <v>7</v>
      </c>
      <c r="BC85" s="78" t="str">
        <f>REPLACE(INDEX(GroupVertices[Group],MATCH(Edges[[#This Row],[Vertex 2]],GroupVertices[Vertex],0)),1,1,"")</f>
        <v>7</v>
      </c>
      <c r="BD85" s="48">
        <v>0</v>
      </c>
      <c r="BE85" s="49">
        <v>0</v>
      </c>
      <c r="BF85" s="48">
        <v>0</v>
      </c>
      <c r="BG85" s="49">
        <v>0</v>
      </c>
      <c r="BH85" s="48">
        <v>0</v>
      </c>
      <c r="BI85" s="49">
        <v>0</v>
      </c>
      <c r="BJ85" s="48">
        <v>43</v>
      </c>
      <c r="BK85" s="49">
        <v>100</v>
      </c>
      <c r="BL85" s="48">
        <v>43</v>
      </c>
    </row>
    <row r="86" spans="1:64" ht="15">
      <c r="A86" s="64" t="s">
        <v>284</v>
      </c>
      <c r="B86" s="64" t="s">
        <v>366</v>
      </c>
      <c r="C86" s="65" t="s">
        <v>3331</v>
      </c>
      <c r="D86" s="66">
        <v>3</v>
      </c>
      <c r="E86" s="67" t="s">
        <v>132</v>
      </c>
      <c r="F86" s="68">
        <v>35</v>
      </c>
      <c r="G86" s="65"/>
      <c r="H86" s="69"/>
      <c r="I86" s="70"/>
      <c r="J86" s="70"/>
      <c r="K86" s="34" t="s">
        <v>65</v>
      </c>
      <c r="L86" s="77">
        <v>86</v>
      </c>
      <c r="M86" s="77"/>
      <c r="N86" s="72"/>
      <c r="O86" s="79" t="s">
        <v>385</v>
      </c>
      <c r="P86" s="81">
        <v>43635.479097222225</v>
      </c>
      <c r="Q86" s="79" t="s">
        <v>403</v>
      </c>
      <c r="R86" s="79"/>
      <c r="S86" s="79"/>
      <c r="T86" s="79"/>
      <c r="U86" s="79"/>
      <c r="V86" s="82" t="s">
        <v>643</v>
      </c>
      <c r="W86" s="81">
        <v>43635.479097222225</v>
      </c>
      <c r="X86" s="82" t="s">
        <v>771</v>
      </c>
      <c r="Y86" s="79"/>
      <c r="Z86" s="79"/>
      <c r="AA86" s="85" t="s">
        <v>960</v>
      </c>
      <c r="AB86" s="79"/>
      <c r="AC86" s="79" t="b">
        <v>0</v>
      </c>
      <c r="AD86" s="79">
        <v>0</v>
      </c>
      <c r="AE86" s="85" t="s">
        <v>1083</v>
      </c>
      <c r="AF86" s="79" t="b">
        <v>0</v>
      </c>
      <c r="AG86" s="79" t="s">
        <v>1098</v>
      </c>
      <c r="AH86" s="79"/>
      <c r="AI86" s="85" t="s">
        <v>1083</v>
      </c>
      <c r="AJ86" s="79" t="b">
        <v>0</v>
      </c>
      <c r="AK86" s="79">
        <v>8</v>
      </c>
      <c r="AL86" s="85" t="s">
        <v>1065</v>
      </c>
      <c r="AM86" s="79" t="s">
        <v>1110</v>
      </c>
      <c r="AN86" s="79" t="b">
        <v>0</v>
      </c>
      <c r="AO86" s="85" t="s">
        <v>1065</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27</v>
      </c>
      <c r="BK86" s="49">
        <v>100</v>
      </c>
      <c r="BL86" s="48">
        <v>27</v>
      </c>
    </row>
    <row r="87" spans="1:64" ht="15">
      <c r="A87" s="64" t="s">
        <v>284</v>
      </c>
      <c r="B87" s="64" t="s">
        <v>291</v>
      </c>
      <c r="C87" s="65" t="s">
        <v>3331</v>
      </c>
      <c r="D87" s="66">
        <v>3</v>
      </c>
      <c r="E87" s="67" t="s">
        <v>132</v>
      </c>
      <c r="F87" s="68">
        <v>35</v>
      </c>
      <c r="G87" s="65"/>
      <c r="H87" s="69"/>
      <c r="I87" s="70"/>
      <c r="J87" s="70"/>
      <c r="K87" s="34" t="s">
        <v>65</v>
      </c>
      <c r="L87" s="77">
        <v>87</v>
      </c>
      <c r="M87" s="77"/>
      <c r="N87" s="72"/>
      <c r="O87" s="79" t="s">
        <v>385</v>
      </c>
      <c r="P87" s="81">
        <v>43649.45997685185</v>
      </c>
      <c r="Q87" s="79" t="s">
        <v>423</v>
      </c>
      <c r="R87" s="79"/>
      <c r="S87" s="79"/>
      <c r="T87" s="79"/>
      <c r="U87" s="79"/>
      <c r="V87" s="82" t="s">
        <v>643</v>
      </c>
      <c r="W87" s="81">
        <v>43649.45997685185</v>
      </c>
      <c r="X87" s="82" t="s">
        <v>772</v>
      </c>
      <c r="Y87" s="79"/>
      <c r="Z87" s="79"/>
      <c r="AA87" s="85" t="s">
        <v>961</v>
      </c>
      <c r="AB87" s="79"/>
      <c r="AC87" s="79" t="b">
        <v>0</v>
      </c>
      <c r="AD87" s="79">
        <v>0</v>
      </c>
      <c r="AE87" s="85" t="s">
        <v>1083</v>
      </c>
      <c r="AF87" s="79" t="b">
        <v>0</v>
      </c>
      <c r="AG87" s="79" t="s">
        <v>1098</v>
      </c>
      <c r="AH87" s="79"/>
      <c r="AI87" s="85" t="s">
        <v>1083</v>
      </c>
      <c r="AJ87" s="79" t="b">
        <v>0</v>
      </c>
      <c r="AK87" s="79">
        <v>2</v>
      </c>
      <c r="AL87" s="85" t="s">
        <v>970</v>
      </c>
      <c r="AM87" s="79" t="s">
        <v>1110</v>
      </c>
      <c r="AN87" s="79" t="b">
        <v>0</v>
      </c>
      <c r="AO87" s="85" t="s">
        <v>970</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52</v>
      </c>
      <c r="BK87" s="49">
        <v>100</v>
      </c>
      <c r="BL87" s="48">
        <v>52</v>
      </c>
    </row>
    <row r="88" spans="1:64" ht="15">
      <c r="A88" s="64" t="s">
        <v>284</v>
      </c>
      <c r="B88" s="64" t="s">
        <v>294</v>
      </c>
      <c r="C88" s="65" t="s">
        <v>3331</v>
      </c>
      <c r="D88" s="66">
        <v>3</v>
      </c>
      <c r="E88" s="67" t="s">
        <v>132</v>
      </c>
      <c r="F88" s="68">
        <v>35</v>
      </c>
      <c r="G88" s="65"/>
      <c r="H88" s="69"/>
      <c r="I88" s="70"/>
      <c r="J88" s="70"/>
      <c r="K88" s="34" t="s">
        <v>65</v>
      </c>
      <c r="L88" s="77">
        <v>88</v>
      </c>
      <c r="M88" s="77"/>
      <c r="N88" s="72"/>
      <c r="O88" s="79" t="s">
        <v>385</v>
      </c>
      <c r="P88" s="81">
        <v>43649.53466435185</v>
      </c>
      <c r="Q88" s="79" t="s">
        <v>421</v>
      </c>
      <c r="R88" s="79"/>
      <c r="S88" s="79"/>
      <c r="T88" s="79"/>
      <c r="U88" s="79"/>
      <c r="V88" s="82" t="s">
        <v>643</v>
      </c>
      <c r="W88" s="81">
        <v>43649.53466435185</v>
      </c>
      <c r="X88" s="82" t="s">
        <v>773</v>
      </c>
      <c r="Y88" s="79"/>
      <c r="Z88" s="79"/>
      <c r="AA88" s="85" t="s">
        <v>962</v>
      </c>
      <c r="AB88" s="79"/>
      <c r="AC88" s="79" t="b">
        <v>0</v>
      </c>
      <c r="AD88" s="79">
        <v>0</v>
      </c>
      <c r="AE88" s="85" t="s">
        <v>1083</v>
      </c>
      <c r="AF88" s="79" t="b">
        <v>1</v>
      </c>
      <c r="AG88" s="79" t="s">
        <v>1098</v>
      </c>
      <c r="AH88" s="79"/>
      <c r="AI88" s="85" t="s">
        <v>1105</v>
      </c>
      <c r="AJ88" s="79" t="b">
        <v>0</v>
      </c>
      <c r="AK88" s="79">
        <v>7</v>
      </c>
      <c r="AL88" s="85" t="s">
        <v>974</v>
      </c>
      <c r="AM88" s="79" t="s">
        <v>1110</v>
      </c>
      <c r="AN88" s="79" t="b">
        <v>0</v>
      </c>
      <c r="AO88" s="85" t="s">
        <v>974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7</v>
      </c>
      <c r="BD88" s="48">
        <v>0</v>
      </c>
      <c r="BE88" s="49">
        <v>0</v>
      </c>
      <c r="BF88" s="48">
        <v>0</v>
      </c>
      <c r="BG88" s="49">
        <v>0</v>
      </c>
      <c r="BH88" s="48">
        <v>0</v>
      </c>
      <c r="BI88" s="49">
        <v>0</v>
      </c>
      <c r="BJ88" s="48">
        <v>43</v>
      </c>
      <c r="BK88" s="49">
        <v>100</v>
      </c>
      <c r="BL88" s="48">
        <v>43</v>
      </c>
    </row>
    <row r="89" spans="1:64" ht="15">
      <c r="A89" s="64" t="s">
        <v>285</v>
      </c>
      <c r="B89" s="64" t="s">
        <v>294</v>
      </c>
      <c r="C89" s="65" t="s">
        <v>3331</v>
      </c>
      <c r="D89" s="66">
        <v>3</v>
      </c>
      <c r="E89" s="67" t="s">
        <v>132</v>
      </c>
      <c r="F89" s="68">
        <v>35</v>
      </c>
      <c r="G89" s="65"/>
      <c r="H89" s="69"/>
      <c r="I89" s="70"/>
      <c r="J89" s="70"/>
      <c r="K89" s="34" t="s">
        <v>65</v>
      </c>
      <c r="L89" s="77">
        <v>89</v>
      </c>
      <c r="M89" s="77"/>
      <c r="N89" s="72"/>
      <c r="O89" s="79" t="s">
        <v>385</v>
      </c>
      <c r="P89" s="81">
        <v>43649.54641203704</v>
      </c>
      <c r="Q89" s="79" t="s">
        <v>421</v>
      </c>
      <c r="R89" s="79"/>
      <c r="S89" s="79"/>
      <c r="T89" s="79"/>
      <c r="U89" s="79"/>
      <c r="V89" s="82" t="s">
        <v>644</v>
      </c>
      <c r="W89" s="81">
        <v>43649.54641203704</v>
      </c>
      <c r="X89" s="82" t="s">
        <v>774</v>
      </c>
      <c r="Y89" s="79"/>
      <c r="Z89" s="79"/>
      <c r="AA89" s="85" t="s">
        <v>963</v>
      </c>
      <c r="AB89" s="79"/>
      <c r="AC89" s="79" t="b">
        <v>0</v>
      </c>
      <c r="AD89" s="79">
        <v>0</v>
      </c>
      <c r="AE89" s="85" t="s">
        <v>1083</v>
      </c>
      <c r="AF89" s="79" t="b">
        <v>1</v>
      </c>
      <c r="AG89" s="79" t="s">
        <v>1098</v>
      </c>
      <c r="AH89" s="79"/>
      <c r="AI89" s="85" t="s">
        <v>1105</v>
      </c>
      <c r="AJ89" s="79" t="b">
        <v>0</v>
      </c>
      <c r="AK89" s="79">
        <v>7</v>
      </c>
      <c r="AL89" s="85" t="s">
        <v>974</v>
      </c>
      <c r="AM89" s="79" t="s">
        <v>1110</v>
      </c>
      <c r="AN89" s="79" t="b">
        <v>0</v>
      </c>
      <c r="AO89" s="85" t="s">
        <v>974</v>
      </c>
      <c r="AP89" s="79" t="s">
        <v>176</v>
      </c>
      <c r="AQ89" s="79">
        <v>0</v>
      </c>
      <c r="AR89" s="79">
        <v>0</v>
      </c>
      <c r="AS89" s="79"/>
      <c r="AT89" s="79"/>
      <c r="AU89" s="79"/>
      <c r="AV89" s="79"/>
      <c r="AW89" s="79"/>
      <c r="AX89" s="79"/>
      <c r="AY89" s="79"/>
      <c r="AZ89" s="79"/>
      <c r="BA89">
        <v>1</v>
      </c>
      <c r="BB89" s="78" t="str">
        <f>REPLACE(INDEX(GroupVertices[Group],MATCH(Edges[[#This Row],[Vertex 1]],GroupVertices[Vertex],0)),1,1,"")</f>
        <v>7</v>
      </c>
      <c r="BC89" s="78" t="str">
        <f>REPLACE(INDEX(GroupVertices[Group],MATCH(Edges[[#This Row],[Vertex 2]],GroupVertices[Vertex],0)),1,1,"")</f>
        <v>7</v>
      </c>
      <c r="BD89" s="48">
        <v>0</v>
      </c>
      <c r="BE89" s="49">
        <v>0</v>
      </c>
      <c r="BF89" s="48">
        <v>0</v>
      </c>
      <c r="BG89" s="49">
        <v>0</v>
      </c>
      <c r="BH89" s="48">
        <v>0</v>
      </c>
      <c r="BI89" s="49">
        <v>0</v>
      </c>
      <c r="BJ89" s="48">
        <v>43</v>
      </c>
      <c r="BK89" s="49">
        <v>100</v>
      </c>
      <c r="BL89" s="48">
        <v>43</v>
      </c>
    </row>
    <row r="90" spans="1:64" ht="15">
      <c r="A90" s="64" t="s">
        <v>286</v>
      </c>
      <c r="B90" s="64" t="s">
        <v>286</v>
      </c>
      <c r="C90" s="65" t="s">
        <v>3331</v>
      </c>
      <c r="D90" s="66">
        <v>3</v>
      </c>
      <c r="E90" s="67" t="s">
        <v>132</v>
      </c>
      <c r="F90" s="68">
        <v>35</v>
      </c>
      <c r="G90" s="65"/>
      <c r="H90" s="69"/>
      <c r="I90" s="70"/>
      <c r="J90" s="70"/>
      <c r="K90" s="34" t="s">
        <v>65</v>
      </c>
      <c r="L90" s="77">
        <v>90</v>
      </c>
      <c r="M90" s="77"/>
      <c r="N90" s="72"/>
      <c r="O90" s="79" t="s">
        <v>176</v>
      </c>
      <c r="P90" s="81">
        <v>43649.70962962963</v>
      </c>
      <c r="Q90" s="79" t="s">
        <v>424</v>
      </c>
      <c r="R90" s="79"/>
      <c r="S90" s="79"/>
      <c r="T90" s="79" t="s">
        <v>532</v>
      </c>
      <c r="U90" s="82" t="s">
        <v>560</v>
      </c>
      <c r="V90" s="82" t="s">
        <v>560</v>
      </c>
      <c r="W90" s="81">
        <v>43649.70962962963</v>
      </c>
      <c r="X90" s="82" t="s">
        <v>775</v>
      </c>
      <c r="Y90" s="79"/>
      <c r="Z90" s="79"/>
      <c r="AA90" s="85" t="s">
        <v>964</v>
      </c>
      <c r="AB90" s="79"/>
      <c r="AC90" s="79" t="b">
        <v>0</v>
      </c>
      <c r="AD90" s="79">
        <v>0</v>
      </c>
      <c r="AE90" s="85" t="s">
        <v>1083</v>
      </c>
      <c r="AF90" s="79" t="b">
        <v>0</v>
      </c>
      <c r="AG90" s="79" t="s">
        <v>1096</v>
      </c>
      <c r="AH90" s="79"/>
      <c r="AI90" s="85" t="s">
        <v>1083</v>
      </c>
      <c r="AJ90" s="79" t="b">
        <v>0</v>
      </c>
      <c r="AK90" s="79">
        <v>0</v>
      </c>
      <c r="AL90" s="85" t="s">
        <v>1083</v>
      </c>
      <c r="AM90" s="79" t="s">
        <v>1114</v>
      </c>
      <c r="AN90" s="79" t="b">
        <v>0</v>
      </c>
      <c r="AO90" s="85" t="s">
        <v>964</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33</v>
      </c>
      <c r="BK90" s="49">
        <v>100</v>
      </c>
      <c r="BL90" s="48">
        <v>33</v>
      </c>
    </row>
    <row r="91" spans="1:64" ht="15">
      <c r="A91" s="64" t="s">
        <v>287</v>
      </c>
      <c r="B91" s="64" t="s">
        <v>366</v>
      </c>
      <c r="C91" s="65" t="s">
        <v>3331</v>
      </c>
      <c r="D91" s="66">
        <v>3</v>
      </c>
      <c r="E91" s="67" t="s">
        <v>132</v>
      </c>
      <c r="F91" s="68">
        <v>35</v>
      </c>
      <c r="G91" s="65"/>
      <c r="H91" s="69"/>
      <c r="I91" s="70"/>
      <c r="J91" s="70"/>
      <c r="K91" s="34" t="s">
        <v>65</v>
      </c>
      <c r="L91" s="77">
        <v>91</v>
      </c>
      <c r="M91" s="77"/>
      <c r="N91" s="72"/>
      <c r="O91" s="79" t="s">
        <v>385</v>
      </c>
      <c r="P91" s="81">
        <v>43636.49010416667</v>
      </c>
      <c r="Q91" s="79" t="s">
        <v>403</v>
      </c>
      <c r="R91" s="79"/>
      <c r="S91" s="79"/>
      <c r="T91" s="79"/>
      <c r="U91" s="79"/>
      <c r="V91" s="82" t="s">
        <v>645</v>
      </c>
      <c r="W91" s="81">
        <v>43636.49010416667</v>
      </c>
      <c r="X91" s="82" t="s">
        <v>776</v>
      </c>
      <c r="Y91" s="79"/>
      <c r="Z91" s="79"/>
      <c r="AA91" s="85" t="s">
        <v>965</v>
      </c>
      <c r="AB91" s="79"/>
      <c r="AC91" s="79" t="b">
        <v>0</v>
      </c>
      <c r="AD91" s="79">
        <v>0</v>
      </c>
      <c r="AE91" s="85" t="s">
        <v>1083</v>
      </c>
      <c r="AF91" s="79" t="b">
        <v>0</v>
      </c>
      <c r="AG91" s="79" t="s">
        <v>1098</v>
      </c>
      <c r="AH91" s="79"/>
      <c r="AI91" s="85" t="s">
        <v>1083</v>
      </c>
      <c r="AJ91" s="79" t="b">
        <v>0</v>
      </c>
      <c r="AK91" s="79">
        <v>10</v>
      </c>
      <c r="AL91" s="85" t="s">
        <v>1065</v>
      </c>
      <c r="AM91" s="79" t="s">
        <v>1110</v>
      </c>
      <c r="AN91" s="79" t="b">
        <v>0</v>
      </c>
      <c r="AO91" s="85" t="s">
        <v>1065</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27</v>
      </c>
      <c r="BK91" s="49">
        <v>100</v>
      </c>
      <c r="BL91" s="48">
        <v>27</v>
      </c>
    </row>
    <row r="92" spans="1:64" ht="15">
      <c r="A92" s="64" t="s">
        <v>287</v>
      </c>
      <c r="B92" s="64" t="s">
        <v>291</v>
      </c>
      <c r="C92" s="65" t="s">
        <v>3331</v>
      </c>
      <c r="D92" s="66">
        <v>3</v>
      </c>
      <c r="E92" s="67" t="s">
        <v>132</v>
      </c>
      <c r="F92" s="68">
        <v>35</v>
      </c>
      <c r="G92" s="65"/>
      <c r="H92" s="69"/>
      <c r="I92" s="70"/>
      <c r="J92" s="70"/>
      <c r="K92" s="34" t="s">
        <v>65</v>
      </c>
      <c r="L92" s="77">
        <v>92</v>
      </c>
      <c r="M92" s="77"/>
      <c r="N92" s="72"/>
      <c r="O92" s="79" t="s">
        <v>385</v>
      </c>
      <c r="P92" s="81">
        <v>43650.046319444446</v>
      </c>
      <c r="Q92" s="79" t="s">
        <v>425</v>
      </c>
      <c r="R92" s="79"/>
      <c r="S92" s="79"/>
      <c r="T92" s="79"/>
      <c r="U92" s="79"/>
      <c r="V92" s="82" t="s">
        <v>645</v>
      </c>
      <c r="W92" s="81">
        <v>43650.046319444446</v>
      </c>
      <c r="X92" s="82" t="s">
        <v>777</v>
      </c>
      <c r="Y92" s="79"/>
      <c r="Z92" s="79"/>
      <c r="AA92" s="85" t="s">
        <v>966</v>
      </c>
      <c r="AB92" s="79"/>
      <c r="AC92" s="79" t="b">
        <v>0</v>
      </c>
      <c r="AD92" s="79">
        <v>0</v>
      </c>
      <c r="AE92" s="85" t="s">
        <v>1083</v>
      </c>
      <c r="AF92" s="79" t="b">
        <v>0</v>
      </c>
      <c r="AG92" s="79" t="s">
        <v>1098</v>
      </c>
      <c r="AH92" s="79"/>
      <c r="AI92" s="85" t="s">
        <v>1083</v>
      </c>
      <c r="AJ92" s="79" t="b">
        <v>0</v>
      </c>
      <c r="AK92" s="79">
        <v>7</v>
      </c>
      <c r="AL92" s="85" t="s">
        <v>970</v>
      </c>
      <c r="AM92" s="79" t="s">
        <v>1110</v>
      </c>
      <c r="AN92" s="79" t="b">
        <v>0</v>
      </c>
      <c r="AO92" s="85" t="s">
        <v>970</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27</v>
      </c>
      <c r="BK92" s="49">
        <v>100</v>
      </c>
      <c r="BL92" s="48">
        <v>27</v>
      </c>
    </row>
    <row r="93" spans="1:64" ht="15">
      <c r="A93" s="64" t="s">
        <v>288</v>
      </c>
      <c r="B93" s="64" t="s">
        <v>291</v>
      </c>
      <c r="C93" s="65" t="s">
        <v>3331</v>
      </c>
      <c r="D93" s="66">
        <v>3</v>
      </c>
      <c r="E93" s="67" t="s">
        <v>132</v>
      </c>
      <c r="F93" s="68">
        <v>35</v>
      </c>
      <c r="G93" s="65"/>
      <c r="H93" s="69"/>
      <c r="I93" s="70"/>
      <c r="J93" s="70"/>
      <c r="K93" s="34" t="s">
        <v>65</v>
      </c>
      <c r="L93" s="77">
        <v>93</v>
      </c>
      <c r="M93" s="77"/>
      <c r="N93" s="72"/>
      <c r="O93" s="79" t="s">
        <v>385</v>
      </c>
      <c r="P93" s="81">
        <v>43650.11966435185</v>
      </c>
      <c r="Q93" s="79" t="s">
        <v>425</v>
      </c>
      <c r="R93" s="79"/>
      <c r="S93" s="79"/>
      <c r="T93" s="79"/>
      <c r="U93" s="79"/>
      <c r="V93" s="82" t="s">
        <v>646</v>
      </c>
      <c r="W93" s="81">
        <v>43650.11966435185</v>
      </c>
      <c r="X93" s="82" t="s">
        <v>778</v>
      </c>
      <c r="Y93" s="79"/>
      <c r="Z93" s="79"/>
      <c r="AA93" s="85" t="s">
        <v>967</v>
      </c>
      <c r="AB93" s="79"/>
      <c r="AC93" s="79" t="b">
        <v>0</v>
      </c>
      <c r="AD93" s="79">
        <v>0</v>
      </c>
      <c r="AE93" s="85" t="s">
        <v>1083</v>
      </c>
      <c r="AF93" s="79" t="b">
        <v>0</v>
      </c>
      <c r="AG93" s="79" t="s">
        <v>1098</v>
      </c>
      <c r="AH93" s="79"/>
      <c r="AI93" s="85" t="s">
        <v>1083</v>
      </c>
      <c r="AJ93" s="79" t="b">
        <v>0</v>
      </c>
      <c r="AK93" s="79">
        <v>7</v>
      </c>
      <c r="AL93" s="85" t="s">
        <v>970</v>
      </c>
      <c r="AM93" s="79" t="s">
        <v>1110</v>
      </c>
      <c r="AN93" s="79" t="b">
        <v>0</v>
      </c>
      <c r="AO93" s="85" t="s">
        <v>970</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27</v>
      </c>
      <c r="BK93" s="49">
        <v>100</v>
      </c>
      <c r="BL93" s="48">
        <v>27</v>
      </c>
    </row>
    <row r="94" spans="1:64" ht="15">
      <c r="A94" s="64" t="s">
        <v>289</v>
      </c>
      <c r="B94" s="64" t="s">
        <v>291</v>
      </c>
      <c r="C94" s="65" t="s">
        <v>3331</v>
      </c>
      <c r="D94" s="66">
        <v>3</v>
      </c>
      <c r="E94" s="67" t="s">
        <v>132</v>
      </c>
      <c r="F94" s="68">
        <v>35</v>
      </c>
      <c r="G94" s="65"/>
      <c r="H94" s="69"/>
      <c r="I94" s="70"/>
      <c r="J94" s="70"/>
      <c r="K94" s="34" t="s">
        <v>65</v>
      </c>
      <c r="L94" s="77">
        <v>94</v>
      </c>
      <c r="M94" s="77"/>
      <c r="N94" s="72"/>
      <c r="O94" s="79" t="s">
        <v>385</v>
      </c>
      <c r="P94" s="81">
        <v>43650.12584490741</v>
      </c>
      <c r="Q94" s="79" t="s">
        <v>425</v>
      </c>
      <c r="R94" s="79"/>
      <c r="S94" s="79"/>
      <c r="T94" s="79"/>
      <c r="U94" s="79"/>
      <c r="V94" s="82" t="s">
        <v>647</v>
      </c>
      <c r="W94" s="81">
        <v>43650.12584490741</v>
      </c>
      <c r="X94" s="82" t="s">
        <v>779</v>
      </c>
      <c r="Y94" s="79"/>
      <c r="Z94" s="79"/>
      <c r="AA94" s="85" t="s">
        <v>968</v>
      </c>
      <c r="AB94" s="79"/>
      <c r="AC94" s="79" t="b">
        <v>0</v>
      </c>
      <c r="AD94" s="79">
        <v>0</v>
      </c>
      <c r="AE94" s="85" t="s">
        <v>1083</v>
      </c>
      <c r="AF94" s="79" t="b">
        <v>0</v>
      </c>
      <c r="AG94" s="79" t="s">
        <v>1098</v>
      </c>
      <c r="AH94" s="79"/>
      <c r="AI94" s="85" t="s">
        <v>1083</v>
      </c>
      <c r="AJ94" s="79" t="b">
        <v>0</v>
      </c>
      <c r="AK94" s="79">
        <v>7</v>
      </c>
      <c r="AL94" s="85" t="s">
        <v>970</v>
      </c>
      <c r="AM94" s="79" t="s">
        <v>1110</v>
      </c>
      <c r="AN94" s="79" t="b">
        <v>0</v>
      </c>
      <c r="AO94" s="85" t="s">
        <v>970</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27</v>
      </c>
      <c r="BK94" s="49">
        <v>100</v>
      </c>
      <c r="BL94" s="48">
        <v>27</v>
      </c>
    </row>
    <row r="95" spans="1:64" ht="15">
      <c r="A95" s="64" t="s">
        <v>290</v>
      </c>
      <c r="B95" s="64" t="s">
        <v>291</v>
      </c>
      <c r="C95" s="65" t="s">
        <v>3331</v>
      </c>
      <c r="D95" s="66">
        <v>3</v>
      </c>
      <c r="E95" s="67" t="s">
        <v>132</v>
      </c>
      <c r="F95" s="68">
        <v>35</v>
      </c>
      <c r="G95" s="65"/>
      <c r="H95" s="69"/>
      <c r="I95" s="70"/>
      <c r="J95" s="70"/>
      <c r="K95" s="34" t="s">
        <v>65</v>
      </c>
      <c r="L95" s="77">
        <v>95</v>
      </c>
      <c r="M95" s="77"/>
      <c r="N95" s="72"/>
      <c r="O95" s="79" t="s">
        <v>385</v>
      </c>
      <c r="P95" s="81">
        <v>43650.126967592594</v>
      </c>
      <c r="Q95" s="79" t="s">
        <v>425</v>
      </c>
      <c r="R95" s="79"/>
      <c r="S95" s="79"/>
      <c r="T95" s="79"/>
      <c r="U95" s="79"/>
      <c r="V95" s="82" t="s">
        <v>648</v>
      </c>
      <c r="W95" s="81">
        <v>43650.126967592594</v>
      </c>
      <c r="X95" s="82" t="s">
        <v>780</v>
      </c>
      <c r="Y95" s="79"/>
      <c r="Z95" s="79"/>
      <c r="AA95" s="85" t="s">
        <v>969</v>
      </c>
      <c r="AB95" s="79"/>
      <c r="AC95" s="79" t="b">
        <v>0</v>
      </c>
      <c r="AD95" s="79">
        <v>0</v>
      </c>
      <c r="AE95" s="85" t="s">
        <v>1083</v>
      </c>
      <c r="AF95" s="79" t="b">
        <v>0</v>
      </c>
      <c r="AG95" s="79" t="s">
        <v>1098</v>
      </c>
      <c r="AH95" s="79"/>
      <c r="AI95" s="85" t="s">
        <v>1083</v>
      </c>
      <c r="AJ95" s="79" t="b">
        <v>0</v>
      </c>
      <c r="AK95" s="79">
        <v>7</v>
      </c>
      <c r="AL95" s="85" t="s">
        <v>970</v>
      </c>
      <c r="AM95" s="79" t="s">
        <v>1110</v>
      </c>
      <c r="AN95" s="79" t="b">
        <v>0</v>
      </c>
      <c r="AO95" s="85" t="s">
        <v>970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27</v>
      </c>
      <c r="BK95" s="49">
        <v>100</v>
      </c>
      <c r="BL95" s="48">
        <v>27</v>
      </c>
    </row>
    <row r="96" spans="1:64" ht="15">
      <c r="A96" s="64" t="s">
        <v>291</v>
      </c>
      <c r="B96" s="64" t="s">
        <v>291</v>
      </c>
      <c r="C96" s="65" t="s">
        <v>3331</v>
      </c>
      <c r="D96" s="66">
        <v>3</v>
      </c>
      <c r="E96" s="67" t="s">
        <v>132</v>
      </c>
      <c r="F96" s="68">
        <v>35</v>
      </c>
      <c r="G96" s="65"/>
      <c r="H96" s="69"/>
      <c r="I96" s="70"/>
      <c r="J96" s="70"/>
      <c r="K96" s="34" t="s">
        <v>65</v>
      </c>
      <c r="L96" s="77">
        <v>96</v>
      </c>
      <c r="M96" s="77"/>
      <c r="N96" s="72"/>
      <c r="O96" s="79" t="s">
        <v>176</v>
      </c>
      <c r="P96" s="81">
        <v>43649.33099537037</v>
      </c>
      <c r="Q96" s="79" t="s">
        <v>426</v>
      </c>
      <c r="R96" s="79"/>
      <c r="S96" s="79"/>
      <c r="T96" s="79"/>
      <c r="U96" s="82" t="s">
        <v>561</v>
      </c>
      <c r="V96" s="82" t="s">
        <v>561</v>
      </c>
      <c r="W96" s="81">
        <v>43649.33099537037</v>
      </c>
      <c r="X96" s="82" t="s">
        <v>781</v>
      </c>
      <c r="Y96" s="79"/>
      <c r="Z96" s="79"/>
      <c r="AA96" s="85" t="s">
        <v>970</v>
      </c>
      <c r="AB96" s="79"/>
      <c r="AC96" s="79" t="b">
        <v>0</v>
      </c>
      <c r="AD96" s="79">
        <v>4</v>
      </c>
      <c r="AE96" s="85" t="s">
        <v>1083</v>
      </c>
      <c r="AF96" s="79" t="b">
        <v>0</v>
      </c>
      <c r="AG96" s="79" t="s">
        <v>1098</v>
      </c>
      <c r="AH96" s="79"/>
      <c r="AI96" s="85" t="s">
        <v>1083</v>
      </c>
      <c r="AJ96" s="79" t="b">
        <v>0</v>
      </c>
      <c r="AK96" s="79">
        <v>2</v>
      </c>
      <c r="AL96" s="85" t="s">
        <v>1083</v>
      </c>
      <c r="AM96" s="79" t="s">
        <v>1110</v>
      </c>
      <c r="AN96" s="79" t="b">
        <v>0</v>
      </c>
      <c r="AO96" s="85" t="s">
        <v>970</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2</v>
      </c>
      <c r="BG96" s="49">
        <v>2.898550724637681</v>
      </c>
      <c r="BH96" s="48">
        <v>1</v>
      </c>
      <c r="BI96" s="49">
        <v>1.4492753623188406</v>
      </c>
      <c r="BJ96" s="48">
        <v>67</v>
      </c>
      <c r="BK96" s="49">
        <v>97.10144927536231</v>
      </c>
      <c r="BL96" s="48">
        <v>69</v>
      </c>
    </row>
    <row r="97" spans="1:64" ht="15">
      <c r="A97" s="64" t="s">
        <v>292</v>
      </c>
      <c r="B97" s="64" t="s">
        <v>291</v>
      </c>
      <c r="C97" s="65" t="s">
        <v>3331</v>
      </c>
      <c r="D97" s="66">
        <v>3</v>
      </c>
      <c r="E97" s="67" t="s">
        <v>132</v>
      </c>
      <c r="F97" s="68">
        <v>35</v>
      </c>
      <c r="G97" s="65"/>
      <c r="H97" s="69"/>
      <c r="I97" s="70"/>
      <c r="J97" s="70"/>
      <c r="K97" s="34" t="s">
        <v>65</v>
      </c>
      <c r="L97" s="77">
        <v>97</v>
      </c>
      <c r="M97" s="77"/>
      <c r="N97" s="72"/>
      <c r="O97" s="79" t="s">
        <v>385</v>
      </c>
      <c r="P97" s="81">
        <v>43650.127916666665</v>
      </c>
      <c r="Q97" s="79" t="s">
        <v>425</v>
      </c>
      <c r="R97" s="79"/>
      <c r="S97" s="79"/>
      <c r="T97" s="79"/>
      <c r="U97" s="79"/>
      <c r="V97" s="82" t="s">
        <v>649</v>
      </c>
      <c r="W97" s="81">
        <v>43650.127916666665</v>
      </c>
      <c r="X97" s="82" t="s">
        <v>782</v>
      </c>
      <c r="Y97" s="79"/>
      <c r="Z97" s="79"/>
      <c r="AA97" s="85" t="s">
        <v>971</v>
      </c>
      <c r="AB97" s="79"/>
      <c r="AC97" s="79" t="b">
        <v>0</v>
      </c>
      <c r="AD97" s="79">
        <v>0</v>
      </c>
      <c r="AE97" s="85" t="s">
        <v>1083</v>
      </c>
      <c r="AF97" s="79" t="b">
        <v>0</v>
      </c>
      <c r="AG97" s="79" t="s">
        <v>1098</v>
      </c>
      <c r="AH97" s="79"/>
      <c r="AI97" s="85" t="s">
        <v>1083</v>
      </c>
      <c r="AJ97" s="79" t="b">
        <v>0</v>
      </c>
      <c r="AK97" s="79">
        <v>7</v>
      </c>
      <c r="AL97" s="85" t="s">
        <v>970</v>
      </c>
      <c r="AM97" s="79" t="s">
        <v>1110</v>
      </c>
      <c r="AN97" s="79" t="b">
        <v>0</v>
      </c>
      <c r="AO97" s="85" t="s">
        <v>970</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27</v>
      </c>
      <c r="BK97" s="49">
        <v>100</v>
      </c>
      <c r="BL97" s="48">
        <v>27</v>
      </c>
    </row>
    <row r="98" spans="1:64" ht="15">
      <c r="A98" s="64" t="s">
        <v>293</v>
      </c>
      <c r="B98" s="64" t="s">
        <v>294</v>
      </c>
      <c r="C98" s="65" t="s">
        <v>3331</v>
      </c>
      <c r="D98" s="66">
        <v>3</v>
      </c>
      <c r="E98" s="67" t="s">
        <v>132</v>
      </c>
      <c r="F98" s="68">
        <v>35</v>
      </c>
      <c r="G98" s="65"/>
      <c r="H98" s="69"/>
      <c r="I98" s="70"/>
      <c r="J98" s="70"/>
      <c r="K98" s="34" t="s">
        <v>65</v>
      </c>
      <c r="L98" s="77">
        <v>98</v>
      </c>
      <c r="M98" s="77"/>
      <c r="N98" s="72"/>
      <c r="O98" s="79" t="s">
        <v>385</v>
      </c>
      <c r="P98" s="81">
        <v>43650.26170138889</v>
      </c>
      <c r="Q98" s="79" t="s">
        <v>427</v>
      </c>
      <c r="R98" s="79"/>
      <c r="S98" s="79"/>
      <c r="T98" s="79"/>
      <c r="U98" s="79"/>
      <c r="V98" s="82" t="s">
        <v>650</v>
      </c>
      <c r="W98" s="81">
        <v>43650.26170138889</v>
      </c>
      <c r="X98" s="82" t="s">
        <v>783</v>
      </c>
      <c r="Y98" s="79"/>
      <c r="Z98" s="79"/>
      <c r="AA98" s="85" t="s">
        <v>972</v>
      </c>
      <c r="AB98" s="79"/>
      <c r="AC98" s="79" t="b">
        <v>0</v>
      </c>
      <c r="AD98" s="79">
        <v>0</v>
      </c>
      <c r="AE98" s="85" t="s">
        <v>1083</v>
      </c>
      <c r="AF98" s="79" t="b">
        <v>1</v>
      </c>
      <c r="AG98" s="79" t="s">
        <v>1098</v>
      </c>
      <c r="AH98" s="79"/>
      <c r="AI98" s="85" t="s">
        <v>1105</v>
      </c>
      <c r="AJ98" s="79" t="b">
        <v>0</v>
      </c>
      <c r="AK98" s="79">
        <v>10</v>
      </c>
      <c r="AL98" s="85" t="s">
        <v>974</v>
      </c>
      <c r="AM98" s="79" t="s">
        <v>1110</v>
      </c>
      <c r="AN98" s="79" t="b">
        <v>0</v>
      </c>
      <c r="AO98" s="85" t="s">
        <v>974</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v>0</v>
      </c>
      <c r="BE98" s="49">
        <v>0</v>
      </c>
      <c r="BF98" s="48">
        <v>0</v>
      </c>
      <c r="BG98" s="49">
        <v>0</v>
      </c>
      <c r="BH98" s="48">
        <v>0</v>
      </c>
      <c r="BI98" s="49">
        <v>0</v>
      </c>
      <c r="BJ98" s="48">
        <v>26</v>
      </c>
      <c r="BK98" s="49">
        <v>100</v>
      </c>
      <c r="BL98" s="48">
        <v>26</v>
      </c>
    </row>
    <row r="99" spans="1:64" ht="15">
      <c r="A99" s="64" t="s">
        <v>294</v>
      </c>
      <c r="B99" s="64" t="s">
        <v>366</v>
      </c>
      <c r="C99" s="65" t="s">
        <v>3331</v>
      </c>
      <c r="D99" s="66">
        <v>3</v>
      </c>
      <c r="E99" s="67" t="s">
        <v>132</v>
      </c>
      <c r="F99" s="68">
        <v>35</v>
      </c>
      <c r="G99" s="65"/>
      <c r="H99" s="69"/>
      <c r="I99" s="70"/>
      <c r="J99" s="70"/>
      <c r="K99" s="34" t="s">
        <v>65</v>
      </c>
      <c r="L99" s="77">
        <v>99</v>
      </c>
      <c r="M99" s="77"/>
      <c r="N99" s="72"/>
      <c r="O99" s="79" t="s">
        <v>385</v>
      </c>
      <c r="P99" s="81">
        <v>43636.16179398148</v>
      </c>
      <c r="Q99" s="79" t="s">
        <v>403</v>
      </c>
      <c r="R99" s="79"/>
      <c r="S99" s="79"/>
      <c r="T99" s="79"/>
      <c r="U99" s="79"/>
      <c r="V99" s="82" t="s">
        <v>651</v>
      </c>
      <c r="W99" s="81">
        <v>43636.16179398148</v>
      </c>
      <c r="X99" s="82" t="s">
        <v>784</v>
      </c>
      <c r="Y99" s="79"/>
      <c r="Z99" s="79"/>
      <c r="AA99" s="85" t="s">
        <v>973</v>
      </c>
      <c r="AB99" s="79"/>
      <c r="AC99" s="79" t="b">
        <v>0</v>
      </c>
      <c r="AD99" s="79">
        <v>0</v>
      </c>
      <c r="AE99" s="85" t="s">
        <v>1083</v>
      </c>
      <c r="AF99" s="79" t="b">
        <v>0</v>
      </c>
      <c r="AG99" s="79" t="s">
        <v>1098</v>
      </c>
      <c r="AH99" s="79"/>
      <c r="AI99" s="85" t="s">
        <v>1083</v>
      </c>
      <c r="AJ99" s="79" t="b">
        <v>0</v>
      </c>
      <c r="AK99" s="79">
        <v>10</v>
      </c>
      <c r="AL99" s="85" t="s">
        <v>1065</v>
      </c>
      <c r="AM99" s="79" t="s">
        <v>1110</v>
      </c>
      <c r="AN99" s="79" t="b">
        <v>0</v>
      </c>
      <c r="AO99" s="85" t="s">
        <v>1065</v>
      </c>
      <c r="AP99" s="79" t="s">
        <v>176</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2</v>
      </c>
      <c r="BD99" s="48">
        <v>0</v>
      </c>
      <c r="BE99" s="49">
        <v>0</v>
      </c>
      <c r="BF99" s="48">
        <v>0</v>
      </c>
      <c r="BG99" s="49">
        <v>0</v>
      </c>
      <c r="BH99" s="48">
        <v>0</v>
      </c>
      <c r="BI99" s="49">
        <v>0</v>
      </c>
      <c r="BJ99" s="48">
        <v>27</v>
      </c>
      <c r="BK99" s="49">
        <v>100</v>
      </c>
      <c r="BL99" s="48">
        <v>27</v>
      </c>
    </row>
    <row r="100" spans="1:64" ht="15">
      <c r="A100" s="64" t="s">
        <v>294</v>
      </c>
      <c r="B100" s="64" t="s">
        <v>294</v>
      </c>
      <c r="C100" s="65" t="s">
        <v>3331</v>
      </c>
      <c r="D100" s="66">
        <v>3</v>
      </c>
      <c r="E100" s="67" t="s">
        <v>132</v>
      </c>
      <c r="F100" s="68">
        <v>35</v>
      </c>
      <c r="G100" s="65"/>
      <c r="H100" s="69"/>
      <c r="I100" s="70"/>
      <c r="J100" s="70"/>
      <c r="K100" s="34" t="s">
        <v>65</v>
      </c>
      <c r="L100" s="77">
        <v>100</v>
      </c>
      <c r="M100" s="77"/>
      <c r="N100" s="72"/>
      <c r="O100" s="79" t="s">
        <v>176</v>
      </c>
      <c r="P100" s="81">
        <v>43648.52513888889</v>
      </c>
      <c r="Q100" s="79" t="s">
        <v>428</v>
      </c>
      <c r="R100" s="82" t="s">
        <v>497</v>
      </c>
      <c r="S100" s="79" t="s">
        <v>517</v>
      </c>
      <c r="T100" s="79"/>
      <c r="U100" s="79"/>
      <c r="V100" s="82" t="s">
        <v>651</v>
      </c>
      <c r="W100" s="81">
        <v>43648.52513888889</v>
      </c>
      <c r="X100" s="82" t="s">
        <v>785</v>
      </c>
      <c r="Y100" s="79"/>
      <c r="Z100" s="79"/>
      <c r="AA100" s="85" t="s">
        <v>974</v>
      </c>
      <c r="AB100" s="79"/>
      <c r="AC100" s="79" t="b">
        <v>0</v>
      </c>
      <c r="AD100" s="79">
        <v>4</v>
      </c>
      <c r="AE100" s="85" t="s">
        <v>1083</v>
      </c>
      <c r="AF100" s="79" t="b">
        <v>1</v>
      </c>
      <c r="AG100" s="79" t="s">
        <v>1098</v>
      </c>
      <c r="AH100" s="79"/>
      <c r="AI100" s="85" t="s">
        <v>1105</v>
      </c>
      <c r="AJ100" s="79" t="b">
        <v>0</v>
      </c>
      <c r="AK100" s="79">
        <v>2</v>
      </c>
      <c r="AL100" s="85" t="s">
        <v>1083</v>
      </c>
      <c r="AM100" s="79" t="s">
        <v>1110</v>
      </c>
      <c r="AN100" s="79" t="b">
        <v>0</v>
      </c>
      <c r="AO100" s="85" t="s">
        <v>974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7</v>
      </c>
      <c r="BC100" s="78" t="str">
        <f>REPLACE(INDEX(GroupVertices[Group],MATCH(Edges[[#This Row],[Vertex 2]],GroupVertices[Vertex],0)),1,1,"")</f>
        <v>7</v>
      </c>
      <c r="BD100" s="48">
        <v>0</v>
      </c>
      <c r="BE100" s="49">
        <v>0</v>
      </c>
      <c r="BF100" s="48">
        <v>2</v>
      </c>
      <c r="BG100" s="49">
        <v>2.816901408450704</v>
      </c>
      <c r="BH100" s="48">
        <v>1</v>
      </c>
      <c r="BI100" s="49">
        <v>1.408450704225352</v>
      </c>
      <c r="BJ100" s="48">
        <v>69</v>
      </c>
      <c r="BK100" s="49">
        <v>97.1830985915493</v>
      </c>
      <c r="BL100" s="48">
        <v>71</v>
      </c>
    </row>
    <row r="101" spans="1:64" ht="15">
      <c r="A101" s="64" t="s">
        <v>295</v>
      </c>
      <c r="B101" s="64" t="s">
        <v>294</v>
      </c>
      <c r="C101" s="65" t="s">
        <v>3331</v>
      </c>
      <c r="D101" s="66">
        <v>3</v>
      </c>
      <c r="E101" s="67" t="s">
        <v>132</v>
      </c>
      <c r="F101" s="68">
        <v>35</v>
      </c>
      <c r="G101" s="65"/>
      <c r="H101" s="69"/>
      <c r="I101" s="70"/>
      <c r="J101" s="70"/>
      <c r="K101" s="34" t="s">
        <v>65</v>
      </c>
      <c r="L101" s="77">
        <v>101</v>
      </c>
      <c r="M101" s="77"/>
      <c r="N101" s="72"/>
      <c r="O101" s="79" t="s">
        <v>385</v>
      </c>
      <c r="P101" s="81">
        <v>43650.263773148145</v>
      </c>
      <c r="Q101" s="79" t="s">
        <v>427</v>
      </c>
      <c r="R101" s="79"/>
      <c r="S101" s="79"/>
      <c r="T101" s="79"/>
      <c r="U101" s="79"/>
      <c r="V101" s="82" t="s">
        <v>652</v>
      </c>
      <c r="W101" s="81">
        <v>43650.263773148145</v>
      </c>
      <c r="X101" s="82" t="s">
        <v>786</v>
      </c>
      <c r="Y101" s="79"/>
      <c r="Z101" s="79"/>
      <c r="AA101" s="85" t="s">
        <v>975</v>
      </c>
      <c r="AB101" s="79"/>
      <c r="AC101" s="79" t="b">
        <v>0</v>
      </c>
      <c r="AD101" s="79">
        <v>0</v>
      </c>
      <c r="AE101" s="85" t="s">
        <v>1083</v>
      </c>
      <c r="AF101" s="79" t="b">
        <v>1</v>
      </c>
      <c r="AG101" s="79" t="s">
        <v>1098</v>
      </c>
      <c r="AH101" s="79"/>
      <c r="AI101" s="85" t="s">
        <v>1105</v>
      </c>
      <c r="AJ101" s="79" t="b">
        <v>0</v>
      </c>
      <c r="AK101" s="79">
        <v>10</v>
      </c>
      <c r="AL101" s="85" t="s">
        <v>974</v>
      </c>
      <c r="AM101" s="79" t="s">
        <v>1110</v>
      </c>
      <c r="AN101" s="79" t="b">
        <v>0</v>
      </c>
      <c r="AO101" s="85" t="s">
        <v>974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v>0</v>
      </c>
      <c r="BE101" s="49">
        <v>0</v>
      </c>
      <c r="BF101" s="48">
        <v>0</v>
      </c>
      <c r="BG101" s="49">
        <v>0</v>
      </c>
      <c r="BH101" s="48">
        <v>0</v>
      </c>
      <c r="BI101" s="49">
        <v>0</v>
      </c>
      <c r="BJ101" s="48">
        <v>26</v>
      </c>
      <c r="BK101" s="49">
        <v>100</v>
      </c>
      <c r="BL101" s="48">
        <v>26</v>
      </c>
    </row>
    <row r="102" spans="1:64" ht="15">
      <c r="A102" s="64" t="s">
        <v>296</v>
      </c>
      <c r="B102" s="64" t="s">
        <v>296</v>
      </c>
      <c r="C102" s="65" t="s">
        <v>3331</v>
      </c>
      <c r="D102" s="66">
        <v>3</v>
      </c>
      <c r="E102" s="67" t="s">
        <v>132</v>
      </c>
      <c r="F102" s="68">
        <v>35</v>
      </c>
      <c r="G102" s="65"/>
      <c r="H102" s="69"/>
      <c r="I102" s="70"/>
      <c r="J102" s="70"/>
      <c r="K102" s="34" t="s">
        <v>65</v>
      </c>
      <c r="L102" s="77">
        <v>102</v>
      </c>
      <c r="M102" s="77"/>
      <c r="N102" s="72"/>
      <c r="O102" s="79" t="s">
        <v>176</v>
      </c>
      <c r="P102" s="81">
        <v>43650.68670138889</v>
      </c>
      <c r="Q102" s="79" t="s">
        <v>429</v>
      </c>
      <c r="R102" s="79"/>
      <c r="S102" s="79"/>
      <c r="T102" s="79" t="s">
        <v>533</v>
      </c>
      <c r="U102" s="82" t="s">
        <v>562</v>
      </c>
      <c r="V102" s="82" t="s">
        <v>562</v>
      </c>
      <c r="W102" s="81">
        <v>43650.68670138889</v>
      </c>
      <c r="X102" s="82" t="s">
        <v>787</v>
      </c>
      <c r="Y102" s="79"/>
      <c r="Z102" s="79"/>
      <c r="AA102" s="85" t="s">
        <v>976</v>
      </c>
      <c r="AB102" s="79"/>
      <c r="AC102" s="79" t="b">
        <v>0</v>
      </c>
      <c r="AD102" s="79">
        <v>1</v>
      </c>
      <c r="AE102" s="85" t="s">
        <v>1083</v>
      </c>
      <c r="AF102" s="79" t="b">
        <v>0</v>
      </c>
      <c r="AG102" s="79" t="s">
        <v>1096</v>
      </c>
      <c r="AH102" s="79"/>
      <c r="AI102" s="85" t="s">
        <v>1083</v>
      </c>
      <c r="AJ102" s="79" t="b">
        <v>0</v>
      </c>
      <c r="AK102" s="79">
        <v>0</v>
      </c>
      <c r="AL102" s="85" t="s">
        <v>1083</v>
      </c>
      <c r="AM102" s="79" t="s">
        <v>1109</v>
      </c>
      <c r="AN102" s="79" t="b">
        <v>0</v>
      </c>
      <c r="AO102" s="85" t="s">
        <v>976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4.761904761904762</v>
      </c>
      <c r="BF102" s="48">
        <v>1</v>
      </c>
      <c r="BG102" s="49">
        <v>4.761904761904762</v>
      </c>
      <c r="BH102" s="48">
        <v>0</v>
      </c>
      <c r="BI102" s="49">
        <v>0</v>
      </c>
      <c r="BJ102" s="48">
        <v>19</v>
      </c>
      <c r="BK102" s="49">
        <v>90.47619047619048</v>
      </c>
      <c r="BL102" s="48">
        <v>21</v>
      </c>
    </row>
    <row r="103" spans="1:64" ht="15">
      <c r="A103" s="64" t="s">
        <v>297</v>
      </c>
      <c r="B103" s="64" t="s">
        <v>297</v>
      </c>
      <c r="C103" s="65" t="s">
        <v>3331</v>
      </c>
      <c r="D103" s="66">
        <v>3</v>
      </c>
      <c r="E103" s="67" t="s">
        <v>132</v>
      </c>
      <c r="F103" s="68">
        <v>35</v>
      </c>
      <c r="G103" s="65"/>
      <c r="H103" s="69"/>
      <c r="I103" s="70"/>
      <c r="J103" s="70"/>
      <c r="K103" s="34" t="s">
        <v>65</v>
      </c>
      <c r="L103" s="77">
        <v>103</v>
      </c>
      <c r="M103" s="77"/>
      <c r="N103" s="72"/>
      <c r="O103" s="79" t="s">
        <v>176</v>
      </c>
      <c r="P103" s="81">
        <v>43651.391875</v>
      </c>
      <c r="Q103" s="79" t="s">
        <v>430</v>
      </c>
      <c r="R103" s="82" t="s">
        <v>498</v>
      </c>
      <c r="S103" s="79" t="s">
        <v>520</v>
      </c>
      <c r="T103" s="79"/>
      <c r="U103" s="79"/>
      <c r="V103" s="82" t="s">
        <v>653</v>
      </c>
      <c r="W103" s="81">
        <v>43651.391875</v>
      </c>
      <c r="X103" s="82" t="s">
        <v>788</v>
      </c>
      <c r="Y103" s="79"/>
      <c r="Z103" s="79"/>
      <c r="AA103" s="85" t="s">
        <v>977</v>
      </c>
      <c r="AB103" s="79"/>
      <c r="AC103" s="79" t="b">
        <v>0</v>
      </c>
      <c r="AD103" s="79">
        <v>0</v>
      </c>
      <c r="AE103" s="85" t="s">
        <v>1083</v>
      </c>
      <c r="AF103" s="79" t="b">
        <v>0</v>
      </c>
      <c r="AG103" s="79" t="s">
        <v>1099</v>
      </c>
      <c r="AH103" s="79"/>
      <c r="AI103" s="85" t="s">
        <v>1083</v>
      </c>
      <c r="AJ103" s="79" t="b">
        <v>0</v>
      </c>
      <c r="AK103" s="79">
        <v>0</v>
      </c>
      <c r="AL103" s="85" t="s">
        <v>1083</v>
      </c>
      <c r="AM103" s="79" t="s">
        <v>1110</v>
      </c>
      <c r="AN103" s="79" t="b">
        <v>0</v>
      </c>
      <c r="AO103" s="85" t="s">
        <v>977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1</v>
      </c>
      <c r="BG103" s="49">
        <v>5.882352941176471</v>
      </c>
      <c r="BH103" s="48">
        <v>0</v>
      </c>
      <c r="BI103" s="49">
        <v>0</v>
      </c>
      <c r="BJ103" s="48">
        <v>16</v>
      </c>
      <c r="BK103" s="49">
        <v>94.11764705882354</v>
      </c>
      <c r="BL103" s="48">
        <v>17</v>
      </c>
    </row>
    <row r="104" spans="1:64" ht="15">
      <c r="A104" s="64" t="s">
        <v>298</v>
      </c>
      <c r="B104" s="64" t="s">
        <v>298</v>
      </c>
      <c r="C104" s="65" t="s">
        <v>3331</v>
      </c>
      <c r="D104" s="66">
        <v>3</v>
      </c>
      <c r="E104" s="67" t="s">
        <v>132</v>
      </c>
      <c r="F104" s="68">
        <v>35</v>
      </c>
      <c r="G104" s="65"/>
      <c r="H104" s="69"/>
      <c r="I104" s="70"/>
      <c r="J104" s="70"/>
      <c r="K104" s="34" t="s">
        <v>65</v>
      </c>
      <c r="L104" s="77">
        <v>104</v>
      </c>
      <c r="M104" s="77"/>
      <c r="N104" s="72"/>
      <c r="O104" s="79" t="s">
        <v>176</v>
      </c>
      <c r="P104" s="81">
        <v>43651.599907407406</v>
      </c>
      <c r="Q104" s="79" t="s">
        <v>431</v>
      </c>
      <c r="R104" s="79"/>
      <c r="S104" s="79"/>
      <c r="T104" s="79"/>
      <c r="U104" s="82" t="s">
        <v>563</v>
      </c>
      <c r="V104" s="82" t="s">
        <v>563</v>
      </c>
      <c r="W104" s="81">
        <v>43651.599907407406</v>
      </c>
      <c r="X104" s="82" t="s">
        <v>789</v>
      </c>
      <c r="Y104" s="79"/>
      <c r="Z104" s="79"/>
      <c r="AA104" s="85" t="s">
        <v>978</v>
      </c>
      <c r="AB104" s="79"/>
      <c r="AC104" s="79" t="b">
        <v>0</v>
      </c>
      <c r="AD104" s="79">
        <v>5</v>
      </c>
      <c r="AE104" s="85" t="s">
        <v>1083</v>
      </c>
      <c r="AF104" s="79" t="b">
        <v>0</v>
      </c>
      <c r="AG104" s="79" t="s">
        <v>1096</v>
      </c>
      <c r="AH104" s="79"/>
      <c r="AI104" s="85" t="s">
        <v>1083</v>
      </c>
      <c r="AJ104" s="79" t="b">
        <v>0</v>
      </c>
      <c r="AK104" s="79">
        <v>1</v>
      </c>
      <c r="AL104" s="85" t="s">
        <v>1083</v>
      </c>
      <c r="AM104" s="79" t="s">
        <v>1110</v>
      </c>
      <c r="AN104" s="79" t="b">
        <v>0</v>
      </c>
      <c r="AO104" s="85" t="s">
        <v>978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10</v>
      </c>
      <c r="BF104" s="48">
        <v>0</v>
      </c>
      <c r="BG104" s="49">
        <v>0</v>
      </c>
      <c r="BH104" s="48">
        <v>0</v>
      </c>
      <c r="BI104" s="49">
        <v>0</v>
      </c>
      <c r="BJ104" s="48">
        <v>9</v>
      </c>
      <c r="BK104" s="49">
        <v>90</v>
      </c>
      <c r="BL104" s="48">
        <v>10</v>
      </c>
    </row>
    <row r="105" spans="1:64" ht="15">
      <c r="A105" s="64" t="s">
        <v>299</v>
      </c>
      <c r="B105" s="64" t="s">
        <v>299</v>
      </c>
      <c r="C105" s="65" t="s">
        <v>3331</v>
      </c>
      <c r="D105" s="66">
        <v>3</v>
      </c>
      <c r="E105" s="67" t="s">
        <v>132</v>
      </c>
      <c r="F105" s="68">
        <v>35</v>
      </c>
      <c r="G105" s="65"/>
      <c r="H105" s="69"/>
      <c r="I105" s="70"/>
      <c r="J105" s="70"/>
      <c r="K105" s="34" t="s">
        <v>65</v>
      </c>
      <c r="L105" s="77">
        <v>105</v>
      </c>
      <c r="M105" s="77"/>
      <c r="N105" s="72"/>
      <c r="O105" s="79" t="s">
        <v>176</v>
      </c>
      <c r="P105" s="81">
        <v>43653.72819444445</v>
      </c>
      <c r="Q105" s="79" t="s">
        <v>432</v>
      </c>
      <c r="R105" s="79"/>
      <c r="S105" s="79"/>
      <c r="T105" s="79"/>
      <c r="U105" s="82" t="s">
        <v>564</v>
      </c>
      <c r="V105" s="82" t="s">
        <v>564</v>
      </c>
      <c r="W105" s="81">
        <v>43653.72819444445</v>
      </c>
      <c r="X105" s="82" t="s">
        <v>790</v>
      </c>
      <c r="Y105" s="79"/>
      <c r="Z105" s="79"/>
      <c r="AA105" s="85" t="s">
        <v>979</v>
      </c>
      <c r="AB105" s="79"/>
      <c r="AC105" s="79" t="b">
        <v>0</v>
      </c>
      <c r="AD105" s="79">
        <v>96</v>
      </c>
      <c r="AE105" s="85" t="s">
        <v>1083</v>
      </c>
      <c r="AF105" s="79" t="b">
        <v>0</v>
      </c>
      <c r="AG105" s="79" t="s">
        <v>1096</v>
      </c>
      <c r="AH105" s="79"/>
      <c r="AI105" s="85" t="s">
        <v>1083</v>
      </c>
      <c r="AJ105" s="79" t="b">
        <v>0</v>
      </c>
      <c r="AK105" s="79">
        <v>0</v>
      </c>
      <c r="AL105" s="85" t="s">
        <v>1083</v>
      </c>
      <c r="AM105" s="79" t="s">
        <v>1109</v>
      </c>
      <c r="AN105" s="79" t="b">
        <v>0</v>
      </c>
      <c r="AO105" s="85" t="s">
        <v>979</v>
      </c>
      <c r="AP105" s="79" t="s">
        <v>176</v>
      </c>
      <c r="AQ105" s="79">
        <v>0</v>
      </c>
      <c r="AR105" s="79">
        <v>0</v>
      </c>
      <c r="AS105" s="79" t="s">
        <v>1127</v>
      </c>
      <c r="AT105" s="79" t="s">
        <v>1133</v>
      </c>
      <c r="AU105" s="79" t="s">
        <v>1138</v>
      </c>
      <c r="AV105" s="79" t="s">
        <v>1144</v>
      </c>
      <c r="AW105" s="79" t="s">
        <v>1151</v>
      </c>
      <c r="AX105" s="79" t="s">
        <v>1158</v>
      </c>
      <c r="AY105" s="79" t="s">
        <v>1161</v>
      </c>
      <c r="AZ105" s="82" t="s">
        <v>1167</v>
      </c>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v>
      </c>
      <c r="BK105" s="49">
        <v>100</v>
      </c>
      <c r="BL105" s="48">
        <v>1</v>
      </c>
    </row>
    <row r="106" spans="1:64" ht="15">
      <c r="A106" s="64" t="s">
        <v>300</v>
      </c>
      <c r="B106" s="64" t="s">
        <v>378</v>
      </c>
      <c r="C106" s="65" t="s">
        <v>3331</v>
      </c>
      <c r="D106" s="66">
        <v>3</v>
      </c>
      <c r="E106" s="67" t="s">
        <v>132</v>
      </c>
      <c r="F106" s="68">
        <v>35</v>
      </c>
      <c r="G106" s="65"/>
      <c r="H106" s="69"/>
      <c r="I106" s="70"/>
      <c r="J106" s="70"/>
      <c r="K106" s="34" t="s">
        <v>65</v>
      </c>
      <c r="L106" s="77">
        <v>106</v>
      </c>
      <c r="M106" s="77"/>
      <c r="N106" s="72"/>
      <c r="O106" s="79" t="s">
        <v>385</v>
      </c>
      <c r="P106" s="81">
        <v>43654.58902777778</v>
      </c>
      <c r="Q106" s="79" t="s">
        <v>433</v>
      </c>
      <c r="R106" s="79"/>
      <c r="S106" s="79"/>
      <c r="T106" s="79" t="s">
        <v>534</v>
      </c>
      <c r="U106" s="82" t="s">
        <v>565</v>
      </c>
      <c r="V106" s="82" t="s">
        <v>565</v>
      </c>
      <c r="W106" s="81">
        <v>43654.58902777778</v>
      </c>
      <c r="X106" s="82" t="s">
        <v>791</v>
      </c>
      <c r="Y106" s="79"/>
      <c r="Z106" s="79"/>
      <c r="AA106" s="85" t="s">
        <v>980</v>
      </c>
      <c r="AB106" s="79"/>
      <c r="AC106" s="79" t="b">
        <v>0</v>
      </c>
      <c r="AD106" s="79">
        <v>94</v>
      </c>
      <c r="AE106" s="85" t="s">
        <v>1083</v>
      </c>
      <c r="AF106" s="79" t="b">
        <v>0</v>
      </c>
      <c r="AG106" s="79" t="s">
        <v>1096</v>
      </c>
      <c r="AH106" s="79"/>
      <c r="AI106" s="85" t="s">
        <v>1083</v>
      </c>
      <c r="AJ106" s="79" t="b">
        <v>0</v>
      </c>
      <c r="AK106" s="79">
        <v>2</v>
      </c>
      <c r="AL106" s="85" t="s">
        <v>1083</v>
      </c>
      <c r="AM106" s="79" t="s">
        <v>1110</v>
      </c>
      <c r="AN106" s="79" t="b">
        <v>0</v>
      </c>
      <c r="AO106" s="85" t="s">
        <v>980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5</v>
      </c>
      <c r="BD106" s="48">
        <v>2</v>
      </c>
      <c r="BE106" s="49">
        <v>6.896551724137931</v>
      </c>
      <c r="BF106" s="48">
        <v>0</v>
      </c>
      <c r="BG106" s="49">
        <v>0</v>
      </c>
      <c r="BH106" s="48">
        <v>0</v>
      </c>
      <c r="BI106" s="49">
        <v>0</v>
      </c>
      <c r="BJ106" s="48">
        <v>27</v>
      </c>
      <c r="BK106" s="49">
        <v>93.10344827586206</v>
      </c>
      <c r="BL106" s="48">
        <v>29</v>
      </c>
    </row>
    <row r="107" spans="1:64" ht="15">
      <c r="A107" s="64" t="s">
        <v>301</v>
      </c>
      <c r="B107" s="64" t="s">
        <v>300</v>
      </c>
      <c r="C107" s="65" t="s">
        <v>3331</v>
      </c>
      <c r="D107" s="66">
        <v>3</v>
      </c>
      <c r="E107" s="67" t="s">
        <v>132</v>
      </c>
      <c r="F107" s="68">
        <v>35</v>
      </c>
      <c r="G107" s="65"/>
      <c r="H107" s="69"/>
      <c r="I107" s="70"/>
      <c r="J107" s="70"/>
      <c r="K107" s="34" t="s">
        <v>65</v>
      </c>
      <c r="L107" s="77">
        <v>107</v>
      </c>
      <c r="M107" s="77"/>
      <c r="N107" s="72"/>
      <c r="O107" s="79" t="s">
        <v>385</v>
      </c>
      <c r="P107" s="81">
        <v>43654.628333333334</v>
      </c>
      <c r="Q107" s="79" t="s">
        <v>434</v>
      </c>
      <c r="R107" s="79"/>
      <c r="S107" s="79"/>
      <c r="T107" s="79"/>
      <c r="U107" s="79"/>
      <c r="V107" s="82" t="s">
        <v>654</v>
      </c>
      <c r="W107" s="81">
        <v>43654.628333333334</v>
      </c>
      <c r="X107" s="82" t="s">
        <v>792</v>
      </c>
      <c r="Y107" s="79"/>
      <c r="Z107" s="79"/>
      <c r="AA107" s="85" t="s">
        <v>981</v>
      </c>
      <c r="AB107" s="79"/>
      <c r="AC107" s="79" t="b">
        <v>0</v>
      </c>
      <c r="AD107" s="79">
        <v>0</v>
      </c>
      <c r="AE107" s="85" t="s">
        <v>1083</v>
      </c>
      <c r="AF107" s="79" t="b">
        <v>0</v>
      </c>
      <c r="AG107" s="79" t="s">
        <v>1096</v>
      </c>
      <c r="AH107" s="79"/>
      <c r="AI107" s="85" t="s">
        <v>1083</v>
      </c>
      <c r="AJ107" s="79" t="b">
        <v>0</v>
      </c>
      <c r="AK107" s="79">
        <v>2</v>
      </c>
      <c r="AL107" s="85" t="s">
        <v>980</v>
      </c>
      <c r="AM107" s="79" t="s">
        <v>1110</v>
      </c>
      <c r="AN107" s="79" t="b">
        <v>0</v>
      </c>
      <c r="AO107" s="85" t="s">
        <v>980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v>1</v>
      </c>
      <c r="BE107" s="49">
        <v>4</v>
      </c>
      <c r="BF107" s="48">
        <v>0</v>
      </c>
      <c r="BG107" s="49">
        <v>0</v>
      </c>
      <c r="BH107" s="48">
        <v>0</v>
      </c>
      <c r="BI107" s="49">
        <v>0</v>
      </c>
      <c r="BJ107" s="48">
        <v>24</v>
      </c>
      <c r="BK107" s="49">
        <v>96</v>
      </c>
      <c r="BL107" s="48">
        <v>25</v>
      </c>
    </row>
    <row r="108" spans="1:64" ht="15">
      <c r="A108" s="64" t="s">
        <v>302</v>
      </c>
      <c r="B108" s="64" t="s">
        <v>302</v>
      </c>
      <c r="C108" s="65" t="s">
        <v>3331</v>
      </c>
      <c r="D108" s="66">
        <v>3</v>
      </c>
      <c r="E108" s="67" t="s">
        <v>132</v>
      </c>
      <c r="F108" s="68">
        <v>35</v>
      </c>
      <c r="G108" s="65"/>
      <c r="H108" s="69"/>
      <c r="I108" s="70"/>
      <c r="J108" s="70"/>
      <c r="K108" s="34" t="s">
        <v>65</v>
      </c>
      <c r="L108" s="77">
        <v>108</v>
      </c>
      <c r="M108" s="77"/>
      <c r="N108" s="72"/>
      <c r="O108" s="79" t="s">
        <v>176</v>
      </c>
      <c r="P108" s="81">
        <v>43654.7296875</v>
      </c>
      <c r="Q108" s="79" t="s">
        <v>435</v>
      </c>
      <c r="R108" s="79"/>
      <c r="S108" s="79"/>
      <c r="T108" s="79" t="s">
        <v>535</v>
      </c>
      <c r="U108" s="82" t="s">
        <v>566</v>
      </c>
      <c r="V108" s="82" t="s">
        <v>566</v>
      </c>
      <c r="W108" s="81">
        <v>43654.7296875</v>
      </c>
      <c r="X108" s="82" t="s">
        <v>793</v>
      </c>
      <c r="Y108" s="79"/>
      <c r="Z108" s="79"/>
      <c r="AA108" s="85" t="s">
        <v>982</v>
      </c>
      <c r="AB108" s="79"/>
      <c r="AC108" s="79" t="b">
        <v>0</v>
      </c>
      <c r="AD108" s="79">
        <v>1</v>
      </c>
      <c r="AE108" s="85" t="s">
        <v>1083</v>
      </c>
      <c r="AF108" s="79" t="b">
        <v>0</v>
      </c>
      <c r="AG108" s="79" t="s">
        <v>1096</v>
      </c>
      <c r="AH108" s="79"/>
      <c r="AI108" s="85" t="s">
        <v>1083</v>
      </c>
      <c r="AJ108" s="79" t="b">
        <v>0</v>
      </c>
      <c r="AK108" s="79">
        <v>0</v>
      </c>
      <c r="AL108" s="85" t="s">
        <v>1083</v>
      </c>
      <c r="AM108" s="79" t="s">
        <v>1109</v>
      </c>
      <c r="AN108" s="79" t="b">
        <v>0</v>
      </c>
      <c r="AO108" s="85" t="s">
        <v>982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16</v>
      </c>
      <c r="BK108" s="49">
        <v>100</v>
      </c>
      <c r="BL108" s="48">
        <v>16</v>
      </c>
    </row>
    <row r="109" spans="1:64" ht="15">
      <c r="A109" s="64" t="s">
        <v>303</v>
      </c>
      <c r="B109" s="64" t="s">
        <v>300</v>
      </c>
      <c r="C109" s="65" t="s">
        <v>3331</v>
      </c>
      <c r="D109" s="66">
        <v>3</v>
      </c>
      <c r="E109" s="67" t="s">
        <v>132</v>
      </c>
      <c r="F109" s="68">
        <v>35</v>
      </c>
      <c r="G109" s="65"/>
      <c r="H109" s="69"/>
      <c r="I109" s="70"/>
      <c r="J109" s="70"/>
      <c r="K109" s="34" t="s">
        <v>65</v>
      </c>
      <c r="L109" s="77">
        <v>109</v>
      </c>
      <c r="M109" s="77"/>
      <c r="N109" s="72"/>
      <c r="O109" s="79" t="s">
        <v>385</v>
      </c>
      <c r="P109" s="81">
        <v>43654.84699074074</v>
      </c>
      <c r="Q109" s="79" t="s">
        <v>434</v>
      </c>
      <c r="R109" s="79"/>
      <c r="S109" s="79"/>
      <c r="T109" s="79"/>
      <c r="U109" s="79"/>
      <c r="V109" s="82" t="s">
        <v>655</v>
      </c>
      <c r="W109" s="81">
        <v>43654.84699074074</v>
      </c>
      <c r="X109" s="82" t="s">
        <v>794</v>
      </c>
      <c r="Y109" s="79"/>
      <c r="Z109" s="79"/>
      <c r="AA109" s="85" t="s">
        <v>983</v>
      </c>
      <c r="AB109" s="79"/>
      <c r="AC109" s="79" t="b">
        <v>0</v>
      </c>
      <c r="AD109" s="79">
        <v>0</v>
      </c>
      <c r="AE109" s="85" t="s">
        <v>1083</v>
      </c>
      <c r="AF109" s="79" t="b">
        <v>0</v>
      </c>
      <c r="AG109" s="79" t="s">
        <v>1096</v>
      </c>
      <c r="AH109" s="79"/>
      <c r="AI109" s="85" t="s">
        <v>1083</v>
      </c>
      <c r="AJ109" s="79" t="b">
        <v>0</v>
      </c>
      <c r="AK109" s="79">
        <v>6</v>
      </c>
      <c r="AL109" s="85" t="s">
        <v>980</v>
      </c>
      <c r="AM109" s="79" t="s">
        <v>1110</v>
      </c>
      <c r="AN109" s="79" t="b">
        <v>0</v>
      </c>
      <c r="AO109" s="85" t="s">
        <v>980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v>1</v>
      </c>
      <c r="BE109" s="49">
        <v>4</v>
      </c>
      <c r="BF109" s="48">
        <v>0</v>
      </c>
      <c r="BG109" s="49">
        <v>0</v>
      </c>
      <c r="BH109" s="48">
        <v>0</v>
      </c>
      <c r="BI109" s="49">
        <v>0</v>
      </c>
      <c r="BJ109" s="48">
        <v>24</v>
      </c>
      <c r="BK109" s="49">
        <v>96</v>
      </c>
      <c r="BL109" s="48">
        <v>25</v>
      </c>
    </row>
    <row r="110" spans="1:64" ht="15">
      <c r="A110" s="64" t="s">
        <v>304</v>
      </c>
      <c r="B110" s="64" t="s">
        <v>304</v>
      </c>
      <c r="C110" s="65" t="s">
        <v>3331</v>
      </c>
      <c r="D110" s="66">
        <v>3</v>
      </c>
      <c r="E110" s="67" t="s">
        <v>132</v>
      </c>
      <c r="F110" s="68">
        <v>35</v>
      </c>
      <c r="G110" s="65"/>
      <c r="H110" s="69"/>
      <c r="I110" s="70"/>
      <c r="J110" s="70"/>
      <c r="K110" s="34" t="s">
        <v>65</v>
      </c>
      <c r="L110" s="77">
        <v>110</v>
      </c>
      <c r="M110" s="77"/>
      <c r="N110" s="72"/>
      <c r="O110" s="79" t="s">
        <v>176</v>
      </c>
      <c r="P110" s="81">
        <v>43654.9234375</v>
      </c>
      <c r="Q110" s="79" t="s">
        <v>436</v>
      </c>
      <c r="R110" s="82" t="s">
        <v>499</v>
      </c>
      <c r="S110" s="79" t="s">
        <v>519</v>
      </c>
      <c r="T110" s="79"/>
      <c r="U110" s="79"/>
      <c r="V110" s="82" t="s">
        <v>656</v>
      </c>
      <c r="W110" s="81">
        <v>43654.9234375</v>
      </c>
      <c r="X110" s="82" t="s">
        <v>795</v>
      </c>
      <c r="Y110" s="79"/>
      <c r="Z110" s="79"/>
      <c r="AA110" s="85" t="s">
        <v>984</v>
      </c>
      <c r="AB110" s="79"/>
      <c r="AC110" s="79" t="b">
        <v>0</v>
      </c>
      <c r="AD110" s="79">
        <v>0</v>
      </c>
      <c r="AE110" s="85" t="s">
        <v>1083</v>
      </c>
      <c r="AF110" s="79" t="b">
        <v>0</v>
      </c>
      <c r="AG110" s="79" t="s">
        <v>1097</v>
      </c>
      <c r="AH110" s="79"/>
      <c r="AI110" s="85" t="s">
        <v>1083</v>
      </c>
      <c r="AJ110" s="79" t="b">
        <v>0</v>
      </c>
      <c r="AK110" s="79">
        <v>0</v>
      </c>
      <c r="AL110" s="85" t="s">
        <v>1083</v>
      </c>
      <c r="AM110" s="79" t="s">
        <v>1116</v>
      </c>
      <c r="AN110" s="79" t="b">
        <v>0</v>
      </c>
      <c r="AO110" s="85" t="s">
        <v>984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12</v>
      </c>
      <c r="BK110" s="49">
        <v>100</v>
      </c>
      <c r="BL110" s="48">
        <v>12</v>
      </c>
    </row>
    <row r="111" spans="1:64" ht="15">
      <c r="A111" s="64" t="s">
        <v>305</v>
      </c>
      <c r="B111" s="64" t="s">
        <v>305</v>
      </c>
      <c r="C111" s="65" t="s">
        <v>3331</v>
      </c>
      <c r="D111" s="66">
        <v>3</v>
      </c>
      <c r="E111" s="67" t="s">
        <v>132</v>
      </c>
      <c r="F111" s="68">
        <v>35</v>
      </c>
      <c r="G111" s="65"/>
      <c r="H111" s="69"/>
      <c r="I111" s="70"/>
      <c r="J111" s="70"/>
      <c r="K111" s="34" t="s">
        <v>65</v>
      </c>
      <c r="L111" s="77">
        <v>111</v>
      </c>
      <c r="M111" s="77"/>
      <c r="N111" s="72"/>
      <c r="O111" s="79" t="s">
        <v>176</v>
      </c>
      <c r="P111" s="81">
        <v>43654.99140046296</v>
      </c>
      <c r="Q111" s="79" t="s">
        <v>437</v>
      </c>
      <c r="R111" s="79"/>
      <c r="S111" s="79"/>
      <c r="T111" s="79"/>
      <c r="U111" s="79"/>
      <c r="V111" s="82" t="s">
        <v>657</v>
      </c>
      <c r="W111" s="81">
        <v>43654.99140046296</v>
      </c>
      <c r="X111" s="82" t="s">
        <v>796</v>
      </c>
      <c r="Y111" s="79"/>
      <c r="Z111" s="79"/>
      <c r="AA111" s="85" t="s">
        <v>985</v>
      </c>
      <c r="AB111" s="79"/>
      <c r="AC111" s="79" t="b">
        <v>0</v>
      </c>
      <c r="AD111" s="79">
        <v>0</v>
      </c>
      <c r="AE111" s="85" t="s">
        <v>1083</v>
      </c>
      <c r="AF111" s="79" t="b">
        <v>0</v>
      </c>
      <c r="AG111" s="79" t="s">
        <v>1099</v>
      </c>
      <c r="AH111" s="79"/>
      <c r="AI111" s="85" t="s">
        <v>1083</v>
      </c>
      <c r="AJ111" s="79" t="b">
        <v>0</v>
      </c>
      <c r="AK111" s="79">
        <v>0</v>
      </c>
      <c r="AL111" s="85" t="s">
        <v>1083</v>
      </c>
      <c r="AM111" s="79" t="s">
        <v>1109</v>
      </c>
      <c r="AN111" s="79" t="b">
        <v>0</v>
      </c>
      <c r="AO111" s="85" t="s">
        <v>985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49</v>
      </c>
      <c r="BK111" s="49">
        <v>100</v>
      </c>
      <c r="BL111" s="48">
        <v>49</v>
      </c>
    </row>
    <row r="112" spans="1:64" ht="15">
      <c r="A112" s="64" t="s">
        <v>306</v>
      </c>
      <c r="B112" s="64" t="s">
        <v>306</v>
      </c>
      <c r="C112" s="65" t="s">
        <v>3331</v>
      </c>
      <c r="D112" s="66">
        <v>3</v>
      </c>
      <c r="E112" s="67" t="s">
        <v>132</v>
      </c>
      <c r="F112" s="68">
        <v>35</v>
      </c>
      <c r="G112" s="65"/>
      <c r="H112" s="69"/>
      <c r="I112" s="70"/>
      <c r="J112" s="70"/>
      <c r="K112" s="34" t="s">
        <v>65</v>
      </c>
      <c r="L112" s="77">
        <v>112</v>
      </c>
      <c r="M112" s="77"/>
      <c r="N112" s="72"/>
      <c r="O112" s="79" t="s">
        <v>176</v>
      </c>
      <c r="P112" s="81">
        <v>43657.677083333336</v>
      </c>
      <c r="Q112" s="79" t="s">
        <v>438</v>
      </c>
      <c r="R112" s="79"/>
      <c r="S112" s="79"/>
      <c r="T112" s="79"/>
      <c r="U112" s="82" t="s">
        <v>567</v>
      </c>
      <c r="V112" s="82" t="s">
        <v>567</v>
      </c>
      <c r="W112" s="81">
        <v>43657.677083333336</v>
      </c>
      <c r="X112" s="82" t="s">
        <v>797</v>
      </c>
      <c r="Y112" s="79"/>
      <c r="Z112" s="79"/>
      <c r="AA112" s="85" t="s">
        <v>986</v>
      </c>
      <c r="AB112" s="79"/>
      <c r="AC112" s="79" t="b">
        <v>0</v>
      </c>
      <c r="AD112" s="79">
        <v>1</v>
      </c>
      <c r="AE112" s="85" t="s">
        <v>1083</v>
      </c>
      <c r="AF112" s="79" t="b">
        <v>0</v>
      </c>
      <c r="AG112" s="79" t="s">
        <v>1096</v>
      </c>
      <c r="AH112" s="79"/>
      <c r="AI112" s="85" t="s">
        <v>1083</v>
      </c>
      <c r="AJ112" s="79" t="b">
        <v>0</v>
      </c>
      <c r="AK112" s="79">
        <v>0</v>
      </c>
      <c r="AL112" s="85" t="s">
        <v>1083</v>
      </c>
      <c r="AM112" s="79" t="s">
        <v>1118</v>
      </c>
      <c r="AN112" s="79" t="b">
        <v>0</v>
      </c>
      <c r="AO112" s="85" t="s">
        <v>986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9</v>
      </c>
      <c r="BK112" s="49">
        <v>100</v>
      </c>
      <c r="BL112" s="48">
        <v>9</v>
      </c>
    </row>
    <row r="113" spans="1:64" ht="15">
      <c r="A113" s="64" t="s">
        <v>307</v>
      </c>
      <c r="B113" s="64" t="s">
        <v>307</v>
      </c>
      <c r="C113" s="65" t="s">
        <v>3331</v>
      </c>
      <c r="D113" s="66">
        <v>3</v>
      </c>
      <c r="E113" s="67" t="s">
        <v>132</v>
      </c>
      <c r="F113" s="68">
        <v>35</v>
      </c>
      <c r="G113" s="65"/>
      <c r="H113" s="69"/>
      <c r="I113" s="70"/>
      <c r="J113" s="70"/>
      <c r="K113" s="34" t="s">
        <v>65</v>
      </c>
      <c r="L113" s="77">
        <v>113</v>
      </c>
      <c r="M113" s="77"/>
      <c r="N113" s="72"/>
      <c r="O113" s="79" t="s">
        <v>176</v>
      </c>
      <c r="P113" s="81">
        <v>43658.39361111111</v>
      </c>
      <c r="Q113" s="82" t="s">
        <v>439</v>
      </c>
      <c r="R113" s="79" t="s">
        <v>500</v>
      </c>
      <c r="S113" s="79" t="s">
        <v>521</v>
      </c>
      <c r="T113" s="79"/>
      <c r="U113" s="79"/>
      <c r="V113" s="82" t="s">
        <v>658</v>
      </c>
      <c r="W113" s="81">
        <v>43658.39361111111</v>
      </c>
      <c r="X113" s="82" t="s">
        <v>798</v>
      </c>
      <c r="Y113" s="79"/>
      <c r="Z113" s="79"/>
      <c r="AA113" s="85" t="s">
        <v>987</v>
      </c>
      <c r="AB113" s="79"/>
      <c r="AC113" s="79" t="b">
        <v>0</v>
      </c>
      <c r="AD113" s="79">
        <v>0</v>
      </c>
      <c r="AE113" s="85" t="s">
        <v>1083</v>
      </c>
      <c r="AF113" s="79" t="b">
        <v>0</v>
      </c>
      <c r="AG113" s="79" t="s">
        <v>1100</v>
      </c>
      <c r="AH113" s="79"/>
      <c r="AI113" s="85" t="s">
        <v>1083</v>
      </c>
      <c r="AJ113" s="79" t="b">
        <v>0</v>
      </c>
      <c r="AK113" s="79">
        <v>0</v>
      </c>
      <c r="AL113" s="85" t="s">
        <v>1083</v>
      </c>
      <c r="AM113" s="79" t="s">
        <v>1113</v>
      </c>
      <c r="AN113" s="79" t="b">
        <v>0</v>
      </c>
      <c r="AO113" s="85" t="s">
        <v>987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0</v>
      </c>
      <c r="BK113" s="49">
        <v>0</v>
      </c>
      <c r="BL113" s="48">
        <v>0</v>
      </c>
    </row>
    <row r="114" spans="1:64" ht="15">
      <c r="A114" s="64" t="s">
        <v>308</v>
      </c>
      <c r="B114" s="64" t="s">
        <v>308</v>
      </c>
      <c r="C114" s="65" t="s">
        <v>3331</v>
      </c>
      <c r="D114" s="66">
        <v>3</v>
      </c>
      <c r="E114" s="67" t="s">
        <v>132</v>
      </c>
      <c r="F114" s="68">
        <v>35</v>
      </c>
      <c r="G114" s="65"/>
      <c r="H114" s="69"/>
      <c r="I114" s="70"/>
      <c r="J114" s="70"/>
      <c r="K114" s="34" t="s">
        <v>65</v>
      </c>
      <c r="L114" s="77">
        <v>114</v>
      </c>
      <c r="M114" s="77"/>
      <c r="N114" s="72"/>
      <c r="O114" s="79" t="s">
        <v>176</v>
      </c>
      <c r="P114" s="81">
        <v>43658.96994212963</v>
      </c>
      <c r="Q114" s="79" t="s">
        <v>440</v>
      </c>
      <c r="R114" s="79"/>
      <c r="S114" s="79"/>
      <c r="T114" s="79"/>
      <c r="U114" s="82" t="s">
        <v>568</v>
      </c>
      <c r="V114" s="82" t="s">
        <v>568</v>
      </c>
      <c r="W114" s="81">
        <v>43658.96994212963</v>
      </c>
      <c r="X114" s="82" t="s">
        <v>799</v>
      </c>
      <c r="Y114" s="79"/>
      <c r="Z114" s="79"/>
      <c r="AA114" s="85" t="s">
        <v>988</v>
      </c>
      <c r="AB114" s="79"/>
      <c r="AC114" s="79" t="b">
        <v>0</v>
      </c>
      <c r="AD114" s="79">
        <v>25</v>
      </c>
      <c r="AE114" s="85" t="s">
        <v>1083</v>
      </c>
      <c r="AF114" s="79" t="b">
        <v>0</v>
      </c>
      <c r="AG114" s="79" t="s">
        <v>1096</v>
      </c>
      <c r="AH114" s="79"/>
      <c r="AI114" s="85" t="s">
        <v>1083</v>
      </c>
      <c r="AJ114" s="79" t="b">
        <v>0</v>
      </c>
      <c r="AK114" s="79">
        <v>0</v>
      </c>
      <c r="AL114" s="85" t="s">
        <v>1083</v>
      </c>
      <c r="AM114" s="79" t="s">
        <v>1109</v>
      </c>
      <c r="AN114" s="79" t="b">
        <v>0</v>
      </c>
      <c r="AO114" s="85" t="s">
        <v>988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3</v>
      </c>
      <c r="BK114" s="49">
        <v>100</v>
      </c>
      <c r="BL114" s="48">
        <v>3</v>
      </c>
    </row>
    <row r="115" spans="1:64" ht="15">
      <c r="A115" s="64" t="s">
        <v>309</v>
      </c>
      <c r="B115" s="64" t="s">
        <v>309</v>
      </c>
      <c r="C115" s="65" t="s">
        <v>3331</v>
      </c>
      <c r="D115" s="66">
        <v>3</v>
      </c>
      <c r="E115" s="67" t="s">
        <v>132</v>
      </c>
      <c r="F115" s="68">
        <v>35</v>
      </c>
      <c r="G115" s="65"/>
      <c r="H115" s="69"/>
      <c r="I115" s="70"/>
      <c r="J115" s="70"/>
      <c r="K115" s="34" t="s">
        <v>65</v>
      </c>
      <c r="L115" s="77">
        <v>115</v>
      </c>
      <c r="M115" s="77"/>
      <c r="N115" s="72"/>
      <c r="O115" s="79" t="s">
        <v>176</v>
      </c>
      <c r="P115" s="81">
        <v>43660.96325231482</v>
      </c>
      <c r="Q115" s="79" t="s">
        <v>441</v>
      </c>
      <c r="R115" s="79"/>
      <c r="S115" s="79"/>
      <c r="T115" s="79"/>
      <c r="U115" s="82" t="s">
        <v>569</v>
      </c>
      <c r="V115" s="82" t="s">
        <v>569</v>
      </c>
      <c r="W115" s="81">
        <v>43660.96325231482</v>
      </c>
      <c r="X115" s="82" t="s">
        <v>800</v>
      </c>
      <c r="Y115" s="79"/>
      <c r="Z115" s="79"/>
      <c r="AA115" s="85" t="s">
        <v>989</v>
      </c>
      <c r="AB115" s="85" t="s">
        <v>1077</v>
      </c>
      <c r="AC115" s="79" t="b">
        <v>0</v>
      </c>
      <c r="AD115" s="79">
        <v>0</v>
      </c>
      <c r="AE115" s="85" t="s">
        <v>1088</v>
      </c>
      <c r="AF115" s="79" t="b">
        <v>0</v>
      </c>
      <c r="AG115" s="79" t="s">
        <v>1096</v>
      </c>
      <c r="AH115" s="79"/>
      <c r="AI115" s="85" t="s">
        <v>1083</v>
      </c>
      <c r="AJ115" s="79" t="b">
        <v>0</v>
      </c>
      <c r="AK115" s="79">
        <v>0</v>
      </c>
      <c r="AL115" s="85" t="s">
        <v>1083</v>
      </c>
      <c r="AM115" s="79" t="s">
        <v>1109</v>
      </c>
      <c r="AN115" s="79" t="b">
        <v>0</v>
      </c>
      <c r="AO115" s="85" t="s">
        <v>1077</v>
      </c>
      <c r="AP115" s="79" t="s">
        <v>176</v>
      </c>
      <c r="AQ115" s="79">
        <v>0</v>
      </c>
      <c r="AR115" s="79">
        <v>0</v>
      </c>
      <c r="AS115" s="79" t="s">
        <v>1128</v>
      </c>
      <c r="AT115" s="79" t="s">
        <v>1131</v>
      </c>
      <c r="AU115" s="79" t="s">
        <v>1136</v>
      </c>
      <c r="AV115" s="79" t="s">
        <v>1145</v>
      </c>
      <c r="AW115" s="79" t="s">
        <v>1152</v>
      </c>
      <c r="AX115" s="79" t="s">
        <v>1159</v>
      </c>
      <c r="AY115" s="79" t="s">
        <v>1161</v>
      </c>
      <c r="AZ115" s="82" t="s">
        <v>1168</v>
      </c>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2</v>
      </c>
      <c r="BK115" s="49">
        <v>100</v>
      </c>
      <c r="BL115" s="48">
        <v>2</v>
      </c>
    </row>
    <row r="116" spans="1:64" ht="15">
      <c r="A116" s="64" t="s">
        <v>310</v>
      </c>
      <c r="B116" s="64" t="s">
        <v>310</v>
      </c>
      <c r="C116" s="65" t="s">
        <v>3331</v>
      </c>
      <c r="D116" s="66">
        <v>3</v>
      </c>
      <c r="E116" s="67" t="s">
        <v>132</v>
      </c>
      <c r="F116" s="68">
        <v>35</v>
      </c>
      <c r="G116" s="65"/>
      <c r="H116" s="69"/>
      <c r="I116" s="70"/>
      <c r="J116" s="70"/>
      <c r="K116" s="34" t="s">
        <v>65</v>
      </c>
      <c r="L116" s="77">
        <v>116</v>
      </c>
      <c r="M116" s="77"/>
      <c r="N116" s="72"/>
      <c r="O116" s="79" t="s">
        <v>176</v>
      </c>
      <c r="P116" s="81">
        <v>43661.37793981482</v>
      </c>
      <c r="Q116" s="79" t="s">
        <v>442</v>
      </c>
      <c r="R116" s="79"/>
      <c r="S116" s="79"/>
      <c r="T116" s="79"/>
      <c r="U116" s="82" t="s">
        <v>570</v>
      </c>
      <c r="V116" s="82" t="s">
        <v>570</v>
      </c>
      <c r="W116" s="81">
        <v>43661.37793981482</v>
      </c>
      <c r="X116" s="82" t="s">
        <v>801</v>
      </c>
      <c r="Y116" s="79"/>
      <c r="Z116" s="79"/>
      <c r="AA116" s="85" t="s">
        <v>990</v>
      </c>
      <c r="AB116" s="79"/>
      <c r="AC116" s="79" t="b">
        <v>0</v>
      </c>
      <c r="AD116" s="79">
        <v>0</v>
      </c>
      <c r="AE116" s="85" t="s">
        <v>1083</v>
      </c>
      <c r="AF116" s="79" t="b">
        <v>0</v>
      </c>
      <c r="AG116" s="79" t="s">
        <v>1096</v>
      </c>
      <c r="AH116" s="79"/>
      <c r="AI116" s="85" t="s">
        <v>1083</v>
      </c>
      <c r="AJ116" s="79" t="b">
        <v>0</v>
      </c>
      <c r="AK116" s="79">
        <v>0</v>
      </c>
      <c r="AL116" s="85" t="s">
        <v>1083</v>
      </c>
      <c r="AM116" s="79" t="s">
        <v>1109</v>
      </c>
      <c r="AN116" s="79" t="b">
        <v>0</v>
      </c>
      <c r="AO116" s="85" t="s">
        <v>990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18</v>
      </c>
      <c r="BK116" s="49">
        <v>100</v>
      </c>
      <c r="BL116" s="48">
        <v>18</v>
      </c>
    </row>
    <row r="117" spans="1:64" ht="15">
      <c r="A117" s="64" t="s">
        <v>311</v>
      </c>
      <c r="B117" s="64" t="s">
        <v>327</v>
      </c>
      <c r="C117" s="65" t="s">
        <v>3331</v>
      </c>
      <c r="D117" s="66">
        <v>3</v>
      </c>
      <c r="E117" s="67" t="s">
        <v>132</v>
      </c>
      <c r="F117" s="68">
        <v>35</v>
      </c>
      <c r="G117" s="65"/>
      <c r="H117" s="69"/>
      <c r="I117" s="70"/>
      <c r="J117" s="70"/>
      <c r="K117" s="34" t="s">
        <v>65</v>
      </c>
      <c r="L117" s="77">
        <v>117</v>
      </c>
      <c r="M117" s="77"/>
      <c r="N117" s="72"/>
      <c r="O117" s="79" t="s">
        <v>385</v>
      </c>
      <c r="P117" s="81">
        <v>43664.288668981484</v>
      </c>
      <c r="Q117" s="79" t="s">
        <v>443</v>
      </c>
      <c r="R117" s="79"/>
      <c r="S117" s="79"/>
      <c r="T117" s="79"/>
      <c r="U117" s="79"/>
      <c r="V117" s="82" t="s">
        <v>659</v>
      </c>
      <c r="W117" s="81">
        <v>43664.288668981484</v>
      </c>
      <c r="X117" s="82" t="s">
        <v>802</v>
      </c>
      <c r="Y117" s="79"/>
      <c r="Z117" s="79"/>
      <c r="AA117" s="85" t="s">
        <v>991</v>
      </c>
      <c r="AB117" s="79"/>
      <c r="AC117" s="79" t="b">
        <v>0</v>
      </c>
      <c r="AD117" s="79">
        <v>0</v>
      </c>
      <c r="AE117" s="85" t="s">
        <v>1083</v>
      </c>
      <c r="AF117" s="79" t="b">
        <v>0</v>
      </c>
      <c r="AG117" s="79" t="s">
        <v>1096</v>
      </c>
      <c r="AH117" s="79"/>
      <c r="AI117" s="85" t="s">
        <v>1083</v>
      </c>
      <c r="AJ117" s="79" t="b">
        <v>0</v>
      </c>
      <c r="AK117" s="79">
        <v>10</v>
      </c>
      <c r="AL117" s="85" t="s">
        <v>1031</v>
      </c>
      <c r="AM117" s="79" t="s">
        <v>1109</v>
      </c>
      <c r="AN117" s="79" t="b">
        <v>0</v>
      </c>
      <c r="AO117" s="85" t="s">
        <v>1031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0</v>
      </c>
      <c r="BE117" s="49">
        <v>0</v>
      </c>
      <c r="BF117" s="48">
        <v>1</v>
      </c>
      <c r="BG117" s="49">
        <v>4.545454545454546</v>
      </c>
      <c r="BH117" s="48">
        <v>0</v>
      </c>
      <c r="BI117" s="49">
        <v>0</v>
      </c>
      <c r="BJ117" s="48">
        <v>21</v>
      </c>
      <c r="BK117" s="49">
        <v>95.45454545454545</v>
      </c>
      <c r="BL117" s="48">
        <v>22</v>
      </c>
    </row>
    <row r="118" spans="1:64" ht="15">
      <c r="A118" s="64" t="s">
        <v>312</v>
      </c>
      <c r="B118" s="64" t="s">
        <v>328</v>
      </c>
      <c r="C118" s="65" t="s">
        <v>3331</v>
      </c>
      <c r="D118" s="66">
        <v>3</v>
      </c>
      <c r="E118" s="67" t="s">
        <v>132</v>
      </c>
      <c r="F118" s="68">
        <v>35</v>
      </c>
      <c r="G118" s="65"/>
      <c r="H118" s="69"/>
      <c r="I118" s="70"/>
      <c r="J118" s="70"/>
      <c r="K118" s="34" t="s">
        <v>65</v>
      </c>
      <c r="L118" s="77">
        <v>118</v>
      </c>
      <c r="M118" s="77"/>
      <c r="N118" s="72"/>
      <c r="O118" s="79" t="s">
        <v>385</v>
      </c>
      <c r="P118" s="81">
        <v>43647.47523148148</v>
      </c>
      <c r="Q118" s="79" t="s">
        <v>420</v>
      </c>
      <c r="R118" s="79"/>
      <c r="S118" s="79"/>
      <c r="T118" s="79"/>
      <c r="U118" s="79"/>
      <c r="V118" s="82" t="s">
        <v>660</v>
      </c>
      <c r="W118" s="81">
        <v>43647.47523148148</v>
      </c>
      <c r="X118" s="82" t="s">
        <v>803</v>
      </c>
      <c r="Y118" s="79"/>
      <c r="Z118" s="79"/>
      <c r="AA118" s="85" t="s">
        <v>992</v>
      </c>
      <c r="AB118" s="79"/>
      <c r="AC118" s="79" t="b">
        <v>0</v>
      </c>
      <c r="AD118" s="79">
        <v>0</v>
      </c>
      <c r="AE118" s="85" t="s">
        <v>1083</v>
      </c>
      <c r="AF118" s="79" t="b">
        <v>0</v>
      </c>
      <c r="AG118" s="79" t="s">
        <v>1096</v>
      </c>
      <c r="AH118" s="79"/>
      <c r="AI118" s="85" t="s">
        <v>1083</v>
      </c>
      <c r="AJ118" s="79" t="b">
        <v>0</v>
      </c>
      <c r="AK118" s="79">
        <v>7</v>
      </c>
      <c r="AL118" s="85" t="s">
        <v>1017</v>
      </c>
      <c r="AM118" s="79" t="s">
        <v>1110</v>
      </c>
      <c r="AN118" s="79" t="b">
        <v>0</v>
      </c>
      <c r="AO118" s="85" t="s">
        <v>1017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1</v>
      </c>
      <c r="BG118" s="49">
        <v>3.5714285714285716</v>
      </c>
      <c r="BH118" s="48">
        <v>0</v>
      </c>
      <c r="BI118" s="49">
        <v>0</v>
      </c>
      <c r="BJ118" s="48">
        <v>27</v>
      </c>
      <c r="BK118" s="49">
        <v>96.42857142857143</v>
      </c>
      <c r="BL118" s="48">
        <v>28</v>
      </c>
    </row>
    <row r="119" spans="1:64" ht="15">
      <c r="A119" s="64" t="s">
        <v>312</v>
      </c>
      <c r="B119" s="64" t="s">
        <v>327</v>
      </c>
      <c r="C119" s="65" t="s">
        <v>3331</v>
      </c>
      <c r="D119" s="66">
        <v>3</v>
      </c>
      <c r="E119" s="67" t="s">
        <v>132</v>
      </c>
      <c r="F119" s="68">
        <v>35</v>
      </c>
      <c r="G119" s="65"/>
      <c r="H119" s="69"/>
      <c r="I119" s="70"/>
      <c r="J119" s="70"/>
      <c r="K119" s="34" t="s">
        <v>65</v>
      </c>
      <c r="L119" s="77">
        <v>119</v>
      </c>
      <c r="M119" s="77"/>
      <c r="N119" s="72"/>
      <c r="O119" s="79" t="s">
        <v>385</v>
      </c>
      <c r="P119" s="81">
        <v>43664.41428240741</v>
      </c>
      <c r="Q119" s="79" t="s">
        <v>443</v>
      </c>
      <c r="R119" s="79"/>
      <c r="S119" s="79"/>
      <c r="T119" s="79"/>
      <c r="U119" s="79"/>
      <c r="V119" s="82" t="s">
        <v>660</v>
      </c>
      <c r="W119" s="81">
        <v>43664.41428240741</v>
      </c>
      <c r="X119" s="82" t="s">
        <v>804</v>
      </c>
      <c r="Y119" s="79"/>
      <c r="Z119" s="79"/>
      <c r="AA119" s="85" t="s">
        <v>993</v>
      </c>
      <c r="AB119" s="79"/>
      <c r="AC119" s="79" t="b">
        <v>0</v>
      </c>
      <c r="AD119" s="79">
        <v>0</v>
      </c>
      <c r="AE119" s="85" t="s">
        <v>1083</v>
      </c>
      <c r="AF119" s="79" t="b">
        <v>0</v>
      </c>
      <c r="AG119" s="79" t="s">
        <v>1096</v>
      </c>
      <c r="AH119" s="79"/>
      <c r="AI119" s="85" t="s">
        <v>1083</v>
      </c>
      <c r="AJ119" s="79" t="b">
        <v>0</v>
      </c>
      <c r="AK119" s="79">
        <v>10</v>
      </c>
      <c r="AL119" s="85" t="s">
        <v>1031</v>
      </c>
      <c r="AM119" s="79" t="s">
        <v>1110</v>
      </c>
      <c r="AN119" s="79" t="b">
        <v>0</v>
      </c>
      <c r="AO119" s="85" t="s">
        <v>1031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0</v>
      </c>
      <c r="BE119" s="49">
        <v>0</v>
      </c>
      <c r="BF119" s="48">
        <v>1</v>
      </c>
      <c r="BG119" s="49">
        <v>4.545454545454546</v>
      </c>
      <c r="BH119" s="48">
        <v>0</v>
      </c>
      <c r="BI119" s="49">
        <v>0</v>
      </c>
      <c r="BJ119" s="48">
        <v>21</v>
      </c>
      <c r="BK119" s="49">
        <v>95.45454545454545</v>
      </c>
      <c r="BL119" s="48">
        <v>22</v>
      </c>
    </row>
    <row r="120" spans="1:64" ht="15">
      <c r="A120" s="64" t="s">
        <v>313</v>
      </c>
      <c r="B120" s="64" t="s">
        <v>327</v>
      </c>
      <c r="C120" s="65" t="s">
        <v>3331</v>
      </c>
      <c r="D120" s="66">
        <v>3</v>
      </c>
      <c r="E120" s="67" t="s">
        <v>132</v>
      </c>
      <c r="F120" s="68">
        <v>35</v>
      </c>
      <c r="G120" s="65"/>
      <c r="H120" s="69"/>
      <c r="I120" s="70"/>
      <c r="J120" s="70"/>
      <c r="K120" s="34" t="s">
        <v>65</v>
      </c>
      <c r="L120" s="77">
        <v>120</v>
      </c>
      <c r="M120" s="77"/>
      <c r="N120" s="72"/>
      <c r="O120" s="79" t="s">
        <v>385</v>
      </c>
      <c r="P120" s="81">
        <v>43664.422476851854</v>
      </c>
      <c r="Q120" s="79" t="s">
        <v>443</v>
      </c>
      <c r="R120" s="79"/>
      <c r="S120" s="79"/>
      <c r="T120" s="79"/>
      <c r="U120" s="79"/>
      <c r="V120" s="82" t="s">
        <v>661</v>
      </c>
      <c r="W120" s="81">
        <v>43664.422476851854</v>
      </c>
      <c r="X120" s="82" t="s">
        <v>805</v>
      </c>
      <c r="Y120" s="79"/>
      <c r="Z120" s="79"/>
      <c r="AA120" s="85" t="s">
        <v>994</v>
      </c>
      <c r="AB120" s="79"/>
      <c r="AC120" s="79" t="b">
        <v>0</v>
      </c>
      <c r="AD120" s="79">
        <v>0</v>
      </c>
      <c r="AE120" s="85" t="s">
        <v>1083</v>
      </c>
      <c r="AF120" s="79" t="b">
        <v>0</v>
      </c>
      <c r="AG120" s="79" t="s">
        <v>1096</v>
      </c>
      <c r="AH120" s="79"/>
      <c r="AI120" s="85" t="s">
        <v>1083</v>
      </c>
      <c r="AJ120" s="79" t="b">
        <v>0</v>
      </c>
      <c r="AK120" s="79">
        <v>10</v>
      </c>
      <c r="AL120" s="85" t="s">
        <v>1031</v>
      </c>
      <c r="AM120" s="79" t="s">
        <v>1110</v>
      </c>
      <c r="AN120" s="79" t="b">
        <v>0</v>
      </c>
      <c r="AO120" s="85" t="s">
        <v>1031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v>0</v>
      </c>
      <c r="BE120" s="49">
        <v>0</v>
      </c>
      <c r="BF120" s="48">
        <v>1</v>
      </c>
      <c r="BG120" s="49">
        <v>4.545454545454546</v>
      </c>
      <c r="BH120" s="48">
        <v>0</v>
      </c>
      <c r="BI120" s="49">
        <v>0</v>
      </c>
      <c r="BJ120" s="48">
        <v>21</v>
      </c>
      <c r="BK120" s="49">
        <v>95.45454545454545</v>
      </c>
      <c r="BL120" s="48">
        <v>22</v>
      </c>
    </row>
    <row r="121" spans="1:64" ht="15">
      <c r="A121" s="64" t="s">
        <v>314</v>
      </c>
      <c r="B121" s="64" t="s">
        <v>327</v>
      </c>
      <c r="C121" s="65" t="s">
        <v>3331</v>
      </c>
      <c r="D121" s="66">
        <v>3</v>
      </c>
      <c r="E121" s="67" t="s">
        <v>132</v>
      </c>
      <c r="F121" s="68">
        <v>35</v>
      </c>
      <c r="G121" s="65"/>
      <c r="H121" s="69"/>
      <c r="I121" s="70"/>
      <c r="J121" s="70"/>
      <c r="K121" s="34" t="s">
        <v>65</v>
      </c>
      <c r="L121" s="77">
        <v>121</v>
      </c>
      <c r="M121" s="77"/>
      <c r="N121" s="72"/>
      <c r="O121" s="79" t="s">
        <v>385</v>
      </c>
      <c r="P121" s="81">
        <v>43664.430972222224</v>
      </c>
      <c r="Q121" s="79" t="s">
        <v>443</v>
      </c>
      <c r="R121" s="79"/>
      <c r="S121" s="79"/>
      <c r="T121" s="79"/>
      <c r="U121" s="79"/>
      <c r="V121" s="82" t="s">
        <v>662</v>
      </c>
      <c r="W121" s="81">
        <v>43664.430972222224</v>
      </c>
      <c r="X121" s="82" t="s">
        <v>806</v>
      </c>
      <c r="Y121" s="79"/>
      <c r="Z121" s="79"/>
      <c r="AA121" s="85" t="s">
        <v>995</v>
      </c>
      <c r="AB121" s="79"/>
      <c r="AC121" s="79" t="b">
        <v>0</v>
      </c>
      <c r="AD121" s="79">
        <v>0</v>
      </c>
      <c r="AE121" s="85" t="s">
        <v>1083</v>
      </c>
      <c r="AF121" s="79" t="b">
        <v>0</v>
      </c>
      <c r="AG121" s="79" t="s">
        <v>1096</v>
      </c>
      <c r="AH121" s="79"/>
      <c r="AI121" s="85" t="s">
        <v>1083</v>
      </c>
      <c r="AJ121" s="79" t="b">
        <v>0</v>
      </c>
      <c r="AK121" s="79">
        <v>10</v>
      </c>
      <c r="AL121" s="85" t="s">
        <v>1031</v>
      </c>
      <c r="AM121" s="79" t="s">
        <v>1110</v>
      </c>
      <c r="AN121" s="79" t="b">
        <v>0</v>
      </c>
      <c r="AO121" s="85" t="s">
        <v>1031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0</v>
      </c>
      <c r="BE121" s="49">
        <v>0</v>
      </c>
      <c r="BF121" s="48">
        <v>1</v>
      </c>
      <c r="BG121" s="49">
        <v>4.545454545454546</v>
      </c>
      <c r="BH121" s="48">
        <v>0</v>
      </c>
      <c r="BI121" s="49">
        <v>0</v>
      </c>
      <c r="BJ121" s="48">
        <v>21</v>
      </c>
      <c r="BK121" s="49">
        <v>95.45454545454545</v>
      </c>
      <c r="BL121" s="48">
        <v>22</v>
      </c>
    </row>
    <row r="122" spans="1:64" ht="15">
      <c r="A122" s="64" t="s">
        <v>315</v>
      </c>
      <c r="B122" s="64" t="s">
        <v>379</v>
      </c>
      <c r="C122" s="65" t="s">
        <v>3331</v>
      </c>
      <c r="D122" s="66">
        <v>3</v>
      </c>
      <c r="E122" s="67" t="s">
        <v>132</v>
      </c>
      <c r="F122" s="68">
        <v>35</v>
      </c>
      <c r="G122" s="65"/>
      <c r="H122" s="69"/>
      <c r="I122" s="70"/>
      <c r="J122" s="70"/>
      <c r="K122" s="34" t="s">
        <v>65</v>
      </c>
      <c r="L122" s="77">
        <v>122</v>
      </c>
      <c r="M122" s="77"/>
      <c r="N122" s="72"/>
      <c r="O122" s="79" t="s">
        <v>385</v>
      </c>
      <c r="P122" s="81">
        <v>43664.5534375</v>
      </c>
      <c r="Q122" s="79" t="s">
        <v>444</v>
      </c>
      <c r="R122" s="79"/>
      <c r="S122" s="79"/>
      <c r="T122" s="79"/>
      <c r="U122" s="82" t="s">
        <v>571</v>
      </c>
      <c r="V122" s="82" t="s">
        <v>571</v>
      </c>
      <c r="W122" s="81">
        <v>43664.5534375</v>
      </c>
      <c r="X122" s="82" t="s">
        <v>807</v>
      </c>
      <c r="Y122" s="79"/>
      <c r="Z122" s="79"/>
      <c r="AA122" s="85" t="s">
        <v>996</v>
      </c>
      <c r="AB122" s="85" t="s">
        <v>1078</v>
      </c>
      <c r="AC122" s="79" t="b">
        <v>0</v>
      </c>
      <c r="AD122" s="79">
        <v>5</v>
      </c>
      <c r="AE122" s="85" t="s">
        <v>1089</v>
      </c>
      <c r="AF122" s="79" t="b">
        <v>0</v>
      </c>
      <c r="AG122" s="79" t="s">
        <v>1096</v>
      </c>
      <c r="AH122" s="79"/>
      <c r="AI122" s="85" t="s">
        <v>1083</v>
      </c>
      <c r="AJ122" s="79" t="b">
        <v>0</v>
      </c>
      <c r="AK122" s="79">
        <v>0</v>
      </c>
      <c r="AL122" s="85" t="s">
        <v>1083</v>
      </c>
      <c r="AM122" s="79" t="s">
        <v>1110</v>
      </c>
      <c r="AN122" s="79" t="b">
        <v>0</v>
      </c>
      <c r="AO122" s="85" t="s">
        <v>1078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11</v>
      </c>
      <c r="BC122" s="78" t="str">
        <f>REPLACE(INDEX(GroupVertices[Group],MATCH(Edges[[#This Row],[Vertex 2]],GroupVertices[Vertex],0)),1,1,"")</f>
        <v>11</v>
      </c>
      <c r="BD122" s="48"/>
      <c r="BE122" s="49"/>
      <c r="BF122" s="48"/>
      <c r="BG122" s="49"/>
      <c r="BH122" s="48"/>
      <c r="BI122" s="49"/>
      <c r="BJ122" s="48"/>
      <c r="BK122" s="49"/>
      <c r="BL122" s="48"/>
    </row>
    <row r="123" spans="1:64" ht="15">
      <c r="A123" s="64" t="s">
        <v>315</v>
      </c>
      <c r="B123" s="64" t="s">
        <v>380</v>
      </c>
      <c r="C123" s="65" t="s">
        <v>3331</v>
      </c>
      <c r="D123" s="66">
        <v>3</v>
      </c>
      <c r="E123" s="67" t="s">
        <v>132</v>
      </c>
      <c r="F123" s="68">
        <v>35</v>
      </c>
      <c r="G123" s="65"/>
      <c r="H123" s="69"/>
      <c r="I123" s="70"/>
      <c r="J123" s="70"/>
      <c r="K123" s="34" t="s">
        <v>65</v>
      </c>
      <c r="L123" s="77">
        <v>123</v>
      </c>
      <c r="M123" s="77"/>
      <c r="N123" s="72"/>
      <c r="O123" s="79" t="s">
        <v>386</v>
      </c>
      <c r="P123" s="81">
        <v>43664.5534375</v>
      </c>
      <c r="Q123" s="79" t="s">
        <v>444</v>
      </c>
      <c r="R123" s="79"/>
      <c r="S123" s="79"/>
      <c r="T123" s="79"/>
      <c r="U123" s="82" t="s">
        <v>571</v>
      </c>
      <c r="V123" s="82" t="s">
        <v>571</v>
      </c>
      <c r="W123" s="81">
        <v>43664.5534375</v>
      </c>
      <c r="X123" s="82" t="s">
        <v>807</v>
      </c>
      <c r="Y123" s="79"/>
      <c r="Z123" s="79"/>
      <c r="AA123" s="85" t="s">
        <v>996</v>
      </c>
      <c r="AB123" s="85" t="s">
        <v>1078</v>
      </c>
      <c r="AC123" s="79" t="b">
        <v>0</v>
      </c>
      <c r="AD123" s="79">
        <v>5</v>
      </c>
      <c r="AE123" s="85" t="s">
        <v>1089</v>
      </c>
      <c r="AF123" s="79" t="b">
        <v>0</v>
      </c>
      <c r="AG123" s="79" t="s">
        <v>1096</v>
      </c>
      <c r="AH123" s="79"/>
      <c r="AI123" s="85" t="s">
        <v>1083</v>
      </c>
      <c r="AJ123" s="79" t="b">
        <v>0</v>
      </c>
      <c r="AK123" s="79">
        <v>0</v>
      </c>
      <c r="AL123" s="85" t="s">
        <v>1083</v>
      </c>
      <c r="AM123" s="79" t="s">
        <v>1110</v>
      </c>
      <c r="AN123" s="79" t="b">
        <v>0</v>
      </c>
      <c r="AO123" s="85" t="s">
        <v>1078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11</v>
      </c>
      <c r="BC123" s="78" t="str">
        <f>REPLACE(INDEX(GroupVertices[Group],MATCH(Edges[[#This Row],[Vertex 2]],GroupVertices[Vertex],0)),1,1,"")</f>
        <v>11</v>
      </c>
      <c r="BD123" s="48">
        <v>1</v>
      </c>
      <c r="BE123" s="49">
        <v>5.882352941176471</v>
      </c>
      <c r="BF123" s="48">
        <v>0</v>
      </c>
      <c r="BG123" s="49">
        <v>0</v>
      </c>
      <c r="BH123" s="48">
        <v>0</v>
      </c>
      <c r="BI123" s="49">
        <v>0</v>
      </c>
      <c r="BJ123" s="48">
        <v>16</v>
      </c>
      <c r="BK123" s="49">
        <v>94.11764705882354</v>
      </c>
      <c r="BL123" s="48">
        <v>17</v>
      </c>
    </row>
    <row r="124" spans="1:64" ht="15">
      <c r="A124" s="64" t="s">
        <v>315</v>
      </c>
      <c r="B124" s="64" t="s">
        <v>315</v>
      </c>
      <c r="C124" s="65" t="s">
        <v>3331</v>
      </c>
      <c r="D124" s="66">
        <v>3</v>
      </c>
      <c r="E124" s="67" t="s">
        <v>132</v>
      </c>
      <c r="F124" s="68">
        <v>35</v>
      </c>
      <c r="G124" s="65"/>
      <c r="H124" s="69"/>
      <c r="I124" s="70"/>
      <c r="J124" s="70"/>
      <c r="K124" s="34" t="s">
        <v>65</v>
      </c>
      <c r="L124" s="77">
        <v>124</v>
      </c>
      <c r="M124" s="77"/>
      <c r="N124" s="72"/>
      <c r="O124" s="79" t="s">
        <v>176</v>
      </c>
      <c r="P124" s="81">
        <v>43620.5733912037</v>
      </c>
      <c r="Q124" s="79" t="s">
        <v>445</v>
      </c>
      <c r="R124" s="79"/>
      <c r="S124" s="79"/>
      <c r="T124" s="79"/>
      <c r="U124" s="82" t="s">
        <v>544</v>
      </c>
      <c r="V124" s="82" t="s">
        <v>544</v>
      </c>
      <c r="W124" s="81">
        <v>43620.5733912037</v>
      </c>
      <c r="X124" s="82" t="s">
        <v>808</v>
      </c>
      <c r="Y124" s="79"/>
      <c r="Z124" s="79"/>
      <c r="AA124" s="85" t="s">
        <v>997</v>
      </c>
      <c r="AB124" s="79"/>
      <c r="AC124" s="79" t="b">
        <v>0</v>
      </c>
      <c r="AD124" s="79">
        <v>32</v>
      </c>
      <c r="AE124" s="85" t="s">
        <v>1083</v>
      </c>
      <c r="AF124" s="79" t="b">
        <v>0</v>
      </c>
      <c r="AG124" s="79" t="s">
        <v>1096</v>
      </c>
      <c r="AH124" s="79"/>
      <c r="AI124" s="85" t="s">
        <v>1083</v>
      </c>
      <c r="AJ124" s="79" t="b">
        <v>0</v>
      </c>
      <c r="AK124" s="79">
        <v>1</v>
      </c>
      <c r="AL124" s="85" t="s">
        <v>1083</v>
      </c>
      <c r="AM124" s="79" t="s">
        <v>1110</v>
      </c>
      <c r="AN124" s="79" t="b">
        <v>0</v>
      </c>
      <c r="AO124" s="85" t="s">
        <v>997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11</v>
      </c>
      <c r="BC124" s="78" t="str">
        <f>REPLACE(INDEX(GroupVertices[Group],MATCH(Edges[[#This Row],[Vertex 2]],GroupVertices[Vertex],0)),1,1,"")</f>
        <v>11</v>
      </c>
      <c r="BD124" s="48">
        <v>1</v>
      </c>
      <c r="BE124" s="49">
        <v>16.666666666666668</v>
      </c>
      <c r="BF124" s="48">
        <v>0</v>
      </c>
      <c r="BG124" s="49">
        <v>0</v>
      </c>
      <c r="BH124" s="48">
        <v>0</v>
      </c>
      <c r="BI124" s="49">
        <v>0</v>
      </c>
      <c r="BJ124" s="48">
        <v>5</v>
      </c>
      <c r="BK124" s="49">
        <v>83.33333333333333</v>
      </c>
      <c r="BL124" s="48">
        <v>6</v>
      </c>
    </row>
    <row r="125" spans="1:64" ht="15">
      <c r="A125" s="64" t="s">
        <v>316</v>
      </c>
      <c r="B125" s="64" t="s">
        <v>335</v>
      </c>
      <c r="C125" s="65" t="s">
        <v>3331</v>
      </c>
      <c r="D125" s="66">
        <v>3</v>
      </c>
      <c r="E125" s="67" t="s">
        <v>132</v>
      </c>
      <c r="F125" s="68">
        <v>35</v>
      </c>
      <c r="G125" s="65"/>
      <c r="H125" s="69"/>
      <c r="I125" s="70"/>
      <c r="J125" s="70"/>
      <c r="K125" s="34" t="s">
        <v>65</v>
      </c>
      <c r="L125" s="77">
        <v>125</v>
      </c>
      <c r="M125" s="77"/>
      <c r="N125" s="72"/>
      <c r="O125" s="79" t="s">
        <v>385</v>
      </c>
      <c r="P125" s="81">
        <v>43664.60413194444</v>
      </c>
      <c r="Q125" s="79" t="s">
        <v>446</v>
      </c>
      <c r="R125" s="79"/>
      <c r="S125" s="79"/>
      <c r="T125" s="79"/>
      <c r="U125" s="79"/>
      <c r="V125" s="82" t="s">
        <v>653</v>
      </c>
      <c r="W125" s="81">
        <v>43664.60413194444</v>
      </c>
      <c r="X125" s="82" t="s">
        <v>809</v>
      </c>
      <c r="Y125" s="79"/>
      <c r="Z125" s="79"/>
      <c r="AA125" s="85" t="s">
        <v>998</v>
      </c>
      <c r="AB125" s="79"/>
      <c r="AC125" s="79" t="b">
        <v>0</v>
      </c>
      <c r="AD125" s="79">
        <v>0</v>
      </c>
      <c r="AE125" s="85" t="s">
        <v>1083</v>
      </c>
      <c r="AF125" s="79" t="b">
        <v>0</v>
      </c>
      <c r="AG125" s="79" t="s">
        <v>1096</v>
      </c>
      <c r="AH125" s="79"/>
      <c r="AI125" s="85" t="s">
        <v>1083</v>
      </c>
      <c r="AJ125" s="79" t="b">
        <v>0</v>
      </c>
      <c r="AK125" s="79">
        <v>6</v>
      </c>
      <c r="AL125" s="85" t="s">
        <v>1033</v>
      </c>
      <c r="AM125" s="79" t="s">
        <v>1109</v>
      </c>
      <c r="AN125" s="79" t="b">
        <v>0</v>
      </c>
      <c r="AO125" s="85" t="s">
        <v>1033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v>0</v>
      </c>
      <c r="BE125" s="49">
        <v>0</v>
      </c>
      <c r="BF125" s="48">
        <v>0</v>
      </c>
      <c r="BG125" s="49">
        <v>0</v>
      </c>
      <c r="BH125" s="48">
        <v>0</v>
      </c>
      <c r="BI125" s="49">
        <v>0</v>
      </c>
      <c r="BJ125" s="48">
        <v>29</v>
      </c>
      <c r="BK125" s="49">
        <v>100</v>
      </c>
      <c r="BL125" s="48">
        <v>29</v>
      </c>
    </row>
    <row r="126" spans="1:64" ht="15">
      <c r="A126" s="64" t="s">
        <v>317</v>
      </c>
      <c r="B126" s="64" t="s">
        <v>300</v>
      </c>
      <c r="C126" s="65" t="s">
        <v>3331</v>
      </c>
      <c r="D126" s="66">
        <v>3</v>
      </c>
      <c r="E126" s="67" t="s">
        <v>132</v>
      </c>
      <c r="F126" s="68">
        <v>35</v>
      </c>
      <c r="G126" s="65"/>
      <c r="H126" s="69"/>
      <c r="I126" s="70"/>
      <c r="J126" s="70"/>
      <c r="K126" s="34" t="s">
        <v>65</v>
      </c>
      <c r="L126" s="77">
        <v>126</v>
      </c>
      <c r="M126" s="77"/>
      <c r="N126" s="72"/>
      <c r="O126" s="79" t="s">
        <v>385</v>
      </c>
      <c r="P126" s="81">
        <v>43654.61255787037</v>
      </c>
      <c r="Q126" s="79" t="s">
        <v>434</v>
      </c>
      <c r="R126" s="79"/>
      <c r="S126" s="79"/>
      <c r="T126" s="79"/>
      <c r="U126" s="79"/>
      <c r="V126" s="82" t="s">
        <v>663</v>
      </c>
      <c r="W126" s="81">
        <v>43654.61255787037</v>
      </c>
      <c r="X126" s="82" t="s">
        <v>810</v>
      </c>
      <c r="Y126" s="79"/>
      <c r="Z126" s="79"/>
      <c r="AA126" s="85" t="s">
        <v>999</v>
      </c>
      <c r="AB126" s="79"/>
      <c r="AC126" s="79" t="b">
        <v>0</v>
      </c>
      <c r="AD126" s="79">
        <v>0</v>
      </c>
      <c r="AE126" s="85" t="s">
        <v>1083</v>
      </c>
      <c r="AF126" s="79" t="b">
        <v>0</v>
      </c>
      <c r="AG126" s="79" t="s">
        <v>1096</v>
      </c>
      <c r="AH126" s="79"/>
      <c r="AI126" s="85" t="s">
        <v>1083</v>
      </c>
      <c r="AJ126" s="79" t="b">
        <v>0</v>
      </c>
      <c r="AK126" s="79">
        <v>2</v>
      </c>
      <c r="AL126" s="85" t="s">
        <v>980</v>
      </c>
      <c r="AM126" s="79" t="s">
        <v>1110</v>
      </c>
      <c r="AN126" s="79" t="b">
        <v>0</v>
      </c>
      <c r="AO126" s="85" t="s">
        <v>980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v>1</v>
      </c>
      <c r="BE126" s="49">
        <v>4</v>
      </c>
      <c r="BF126" s="48">
        <v>0</v>
      </c>
      <c r="BG126" s="49">
        <v>0</v>
      </c>
      <c r="BH126" s="48">
        <v>0</v>
      </c>
      <c r="BI126" s="49">
        <v>0</v>
      </c>
      <c r="BJ126" s="48">
        <v>24</v>
      </c>
      <c r="BK126" s="49">
        <v>96</v>
      </c>
      <c r="BL126" s="48">
        <v>25</v>
      </c>
    </row>
    <row r="127" spans="1:64" ht="15">
      <c r="A127" s="64" t="s">
        <v>317</v>
      </c>
      <c r="B127" s="64" t="s">
        <v>335</v>
      </c>
      <c r="C127" s="65" t="s">
        <v>3331</v>
      </c>
      <c r="D127" s="66">
        <v>3</v>
      </c>
      <c r="E127" s="67" t="s">
        <v>132</v>
      </c>
      <c r="F127" s="68">
        <v>35</v>
      </c>
      <c r="G127" s="65"/>
      <c r="H127" s="69"/>
      <c r="I127" s="70"/>
      <c r="J127" s="70"/>
      <c r="K127" s="34" t="s">
        <v>65</v>
      </c>
      <c r="L127" s="77">
        <v>127</v>
      </c>
      <c r="M127" s="77"/>
      <c r="N127" s="72"/>
      <c r="O127" s="79" t="s">
        <v>385</v>
      </c>
      <c r="P127" s="81">
        <v>43664.613032407404</v>
      </c>
      <c r="Q127" s="79" t="s">
        <v>446</v>
      </c>
      <c r="R127" s="79"/>
      <c r="S127" s="79"/>
      <c r="T127" s="79"/>
      <c r="U127" s="79"/>
      <c r="V127" s="82" t="s">
        <v>663</v>
      </c>
      <c r="W127" s="81">
        <v>43664.613032407404</v>
      </c>
      <c r="X127" s="82" t="s">
        <v>811</v>
      </c>
      <c r="Y127" s="79"/>
      <c r="Z127" s="79"/>
      <c r="AA127" s="85" t="s">
        <v>1000</v>
      </c>
      <c r="AB127" s="79"/>
      <c r="AC127" s="79" t="b">
        <v>0</v>
      </c>
      <c r="AD127" s="79">
        <v>0</v>
      </c>
      <c r="AE127" s="85" t="s">
        <v>1083</v>
      </c>
      <c r="AF127" s="79" t="b">
        <v>0</v>
      </c>
      <c r="AG127" s="79" t="s">
        <v>1096</v>
      </c>
      <c r="AH127" s="79"/>
      <c r="AI127" s="85" t="s">
        <v>1083</v>
      </c>
      <c r="AJ127" s="79" t="b">
        <v>0</v>
      </c>
      <c r="AK127" s="79">
        <v>6</v>
      </c>
      <c r="AL127" s="85" t="s">
        <v>1033</v>
      </c>
      <c r="AM127" s="79" t="s">
        <v>1110</v>
      </c>
      <c r="AN127" s="79" t="b">
        <v>0</v>
      </c>
      <c r="AO127" s="85" t="s">
        <v>1033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v>0</v>
      </c>
      <c r="BE127" s="49">
        <v>0</v>
      </c>
      <c r="BF127" s="48">
        <v>0</v>
      </c>
      <c r="BG127" s="49">
        <v>0</v>
      </c>
      <c r="BH127" s="48">
        <v>0</v>
      </c>
      <c r="BI127" s="49">
        <v>0</v>
      </c>
      <c r="BJ127" s="48">
        <v>29</v>
      </c>
      <c r="BK127" s="49">
        <v>100</v>
      </c>
      <c r="BL127" s="48">
        <v>29</v>
      </c>
    </row>
    <row r="128" spans="1:64" ht="15">
      <c r="A128" s="64" t="s">
        <v>318</v>
      </c>
      <c r="B128" s="64" t="s">
        <v>335</v>
      </c>
      <c r="C128" s="65" t="s">
        <v>3331</v>
      </c>
      <c r="D128" s="66">
        <v>3</v>
      </c>
      <c r="E128" s="67" t="s">
        <v>132</v>
      </c>
      <c r="F128" s="68">
        <v>35</v>
      </c>
      <c r="G128" s="65"/>
      <c r="H128" s="69"/>
      <c r="I128" s="70"/>
      <c r="J128" s="70"/>
      <c r="K128" s="34" t="s">
        <v>65</v>
      </c>
      <c r="L128" s="77">
        <v>128</v>
      </c>
      <c r="M128" s="77"/>
      <c r="N128" s="72"/>
      <c r="O128" s="79" t="s">
        <v>385</v>
      </c>
      <c r="P128" s="81">
        <v>43664.64136574074</v>
      </c>
      <c r="Q128" s="79" t="s">
        <v>446</v>
      </c>
      <c r="R128" s="79"/>
      <c r="S128" s="79"/>
      <c r="T128" s="79"/>
      <c r="U128" s="79"/>
      <c r="V128" s="82" t="s">
        <v>653</v>
      </c>
      <c r="W128" s="81">
        <v>43664.64136574074</v>
      </c>
      <c r="X128" s="82" t="s">
        <v>812</v>
      </c>
      <c r="Y128" s="79"/>
      <c r="Z128" s="79"/>
      <c r="AA128" s="85" t="s">
        <v>1001</v>
      </c>
      <c r="AB128" s="79"/>
      <c r="AC128" s="79" t="b">
        <v>0</v>
      </c>
      <c r="AD128" s="79">
        <v>0</v>
      </c>
      <c r="AE128" s="85" t="s">
        <v>1083</v>
      </c>
      <c r="AF128" s="79" t="b">
        <v>0</v>
      </c>
      <c r="AG128" s="79" t="s">
        <v>1096</v>
      </c>
      <c r="AH128" s="79"/>
      <c r="AI128" s="85" t="s">
        <v>1083</v>
      </c>
      <c r="AJ128" s="79" t="b">
        <v>0</v>
      </c>
      <c r="AK128" s="79">
        <v>6</v>
      </c>
      <c r="AL128" s="85" t="s">
        <v>1033</v>
      </c>
      <c r="AM128" s="79" t="s">
        <v>1109</v>
      </c>
      <c r="AN128" s="79" t="b">
        <v>0</v>
      </c>
      <c r="AO128" s="85" t="s">
        <v>1033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v>0</v>
      </c>
      <c r="BE128" s="49">
        <v>0</v>
      </c>
      <c r="BF128" s="48">
        <v>0</v>
      </c>
      <c r="BG128" s="49">
        <v>0</v>
      </c>
      <c r="BH128" s="48">
        <v>0</v>
      </c>
      <c r="BI128" s="49">
        <v>0</v>
      </c>
      <c r="BJ128" s="48">
        <v>29</v>
      </c>
      <c r="BK128" s="49">
        <v>100</v>
      </c>
      <c r="BL128" s="48">
        <v>29</v>
      </c>
    </row>
    <row r="129" spans="1:64" ht="15">
      <c r="A129" s="64" t="s">
        <v>319</v>
      </c>
      <c r="B129" s="64" t="s">
        <v>335</v>
      </c>
      <c r="C129" s="65" t="s">
        <v>3331</v>
      </c>
      <c r="D129" s="66">
        <v>3</v>
      </c>
      <c r="E129" s="67" t="s">
        <v>132</v>
      </c>
      <c r="F129" s="68">
        <v>35</v>
      </c>
      <c r="G129" s="65"/>
      <c r="H129" s="69"/>
      <c r="I129" s="70"/>
      <c r="J129" s="70"/>
      <c r="K129" s="34" t="s">
        <v>65</v>
      </c>
      <c r="L129" s="77">
        <v>129</v>
      </c>
      <c r="M129" s="77"/>
      <c r="N129" s="72"/>
      <c r="O129" s="79" t="s">
        <v>385</v>
      </c>
      <c r="P129" s="81">
        <v>43664.77722222222</v>
      </c>
      <c r="Q129" s="79" t="s">
        <v>446</v>
      </c>
      <c r="R129" s="79"/>
      <c r="S129" s="79"/>
      <c r="T129" s="79"/>
      <c r="U129" s="79"/>
      <c r="V129" s="82" t="s">
        <v>664</v>
      </c>
      <c r="W129" s="81">
        <v>43664.77722222222</v>
      </c>
      <c r="X129" s="82" t="s">
        <v>813</v>
      </c>
      <c r="Y129" s="79"/>
      <c r="Z129" s="79"/>
      <c r="AA129" s="85" t="s">
        <v>1002</v>
      </c>
      <c r="AB129" s="79"/>
      <c r="AC129" s="79" t="b">
        <v>0</v>
      </c>
      <c r="AD129" s="79">
        <v>0</v>
      </c>
      <c r="AE129" s="85" t="s">
        <v>1083</v>
      </c>
      <c r="AF129" s="79" t="b">
        <v>0</v>
      </c>
      <c r="AG129" s="79" t="s">
        <v>1096</v>
      </c>
      <c r="AH129" s="79"/>
      <c r="AI129" s="85" t="s">
        <v>1083</v>
      </c>
      <c r="AJ129" s="79" t="b">
        <v>0</v>
      </c>
      <c r="AK129" s="79">
        <v>6</v>
      </c>
      <c r="AL129" s="85" t="s">
        <v>1033</v>
      </c>
      <c r="AM129" s="79" t="s">
        <v>1113</v>
      </c>
      <c r="AN129" s="79" t="b">
        <v>0</v>
      </c>
      <c r="AO129" s="85" t="s">
        <v>1033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v>0</v>
      </c>
      <c r="BE129" s="49">
        <v>0</v>
      </c>
      <c r="BF129" s="48">
        <v>0</v>
      </c>
      <c r="BG129" s="49">
        <v>0</v>
      </c>
      <c r="BH129" s="48">
        <v>0</v>
      </c>
      <c r="BI129" s="49">
        <v>0</v>
      </c>
      <c r="BJ129" s="48">
        <v>29</v>
      </c>
      <c r="BK129" s="49">
        <v>100</v>
      </c>
      <c r="BL129" s="48">
        <v>29</v>
      </c>
    </row>
    <row r="130" spans="1:64" ht="15">
      <c r="A130" s="64" t="s">
        <v>320</v>
      </c>
      <c r="B130" s="64" t="s">
        <v>320</v>
      </c>
      <c r="C130" s="65" t="s">
        <v>3331</v>
      </c>
      <c r="D130" s="66">
        <v>3</v>
      </c>
      <c r="E130" s="67" t="s">
        <v>132</v>
      </c>
      <c r="F130" s="68">
        <v>35</v>
      </c>
      <c r="G130" s="65"/>
      <c r="H130" s="69"/>
      <c r="I130" s="70"/>
      <c r="J130" s="70"/>
      <c r="K130" s="34" t="s">
        <v>65</v>
      </c>
      <c r="L130" s="77">
        <v>130</v>
      </c>
      <c r="M130" s="77"/>
      <c r="N130" s="72"/>
      <c r="O130" s="79" t="s">
        <v>176</v>
      </c>
      <c r="P130" s="81">
        <v>43664.79440972222</v>
      </c>
      <c r="Q130" s="79" t="s">
        <v>447</v>
      </c>
      <c r="R130" s="79"/>
      <c r="S130" s="79"/>
      <c r="T130" s="79"/>
      <c r="U130" s="82" t="s">
        <v>572</v>
      </c>
      <c r="V130" s="82" t="s">
        <v>572</v>
      </c>
      <c r="W130" s="81">
        <v>43664.79440972222</v>
      </c>
      <c r="X130" s="82" t="s">
        <v>814</v>
      </c>
      <c r="Y130" s="79"/>
      <c r="Z130" s="79"/>
      <c r="AA130" s="85" t="s">
        <v>1003</v>
      </c>
      <c r="AB130" s="85" t="s">
        <v>1079</v>
      </c>
      <c r="AC130" s="79" t="b">
        <v>0</v>
      </c>
      <c r="AD130" s="79">
        <v>1</v>
      </c>
      <c r="AE130" s="85" t="s">
        <v>1090</v>
      </c>
      <c r="AF130" s="79" t="b">
        <v>0</v>
      </c>
      <c r="AG130" s="79" t="s">
        <v>1096</v>
      </c>
      <c r="AH130" s="79"/>
      <c r="AI130" s="85" t="s">
        <v>1083</v>
      </c>
      <c r="AJ130" s="79" t="b">
        <v>0</v>
      </c>
      <c r="AK130" s="79">
        <v>0</v>
      </c>
      <c r="AL130" s="85" t="s">
        <v>1083</v>
      </c>
      <c r="AM130" s="79" t="s">
        <v>1110</v>
      </c>
      <c r="AN130" s="79" t="b">
        <v>0</v>
      </c>
      <c r="AO130" s="85" t="s">
        <v>1079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5</v>
      </c>
      <c r="BK130" s="49">
        <v>100</v>
      </c>
      <c r="BL130" s="48">
        <v>5</v>
      </c>
    </row>
    <row r="131" spans="1:64" ht="15">
      <c r="A131" s="64" t="s">
        <v>321</v>
      </c>
      <c r="B131" s="64" t="s">
        <v>335</v>
      </c>
      <c r="C131" s="65" t="s">
        <v>3331</v>
      </c>
      <c r="D131" s="66">
        <v>3</v>
      </c>
      <c r="E131" s="67" t="s">
        <v>132</v>
      </c>
      <c r="F131" s="68">
        <v>35</v>
      </c>
      <c r="G131" s="65"/>
      <c r="H131" s="69"/>
      <c r="I131" s="70"/>
      <c r="J131" s="70"/>
      <c r="K131" s="34" t="s">
        <v>65</v>
      </c>
      <c r="L131" s="77">
        <v>131</v>
      </c>
      <c r="M131" s="77"/>
      <c r="N131" s="72"/>
      <c r="O131" s="79" t="s">
        <v>385</v>
      </c>
      <c r="P131" s="81">
        <v>43664.818761574075</v>
      </c>
      <c r="Q131" s="79" t="s">
        <v>446</v>
      </c>
      <c r="R131" s="79"/>
      <c r="S131" s="79"/>
      <c r="T131" s="79"/>
      <c r="U131" s="79"/>
      <c r="V131" s="82" t="s">
        <v>665</v>
      </c>
      <c r="W131" s="81">
        <v>43664.818761574075</v>
      </c>
      <c r="X131" s="82" t="s">
        <v>815</v>
      </c>
      <c r="Y131" s="79"/>
      <c r="Z131" s="79"/>
      <c r="AA131" s="85" t="s">
        <v>1004</v>
      </c>
      <c r="AB131" s="79"/>
      <c r="AC131" s="79" t="b">
        <v>0</v>
      </c>
      <c r="AD131" s="79">
        <v>0</v>
      </c>
      <c r="AE131" s="85" t="s">
        <v>1083</v>
      </c>
      <c r="AF131" s="79" t="b">
        <v>0</v>
      </c>
      <c r="AG131" s="79" t="s">
        <v>1096</v>
      </c>
      <c r="AH131" s="79"/>
      <c r="AI131" s="85" t="s">
        <v>1083</v>
      </c>
      <c r="AJ131" s="79" t="b">
        <v>0</v>
      </c>
      <c r="AK131" s="79">
        <v>6</v>
      </c>
      <c r="AL131" s="85" t="s">
        <v>1033</v>
      </c>
      <c r="AM131" s="79" t="s">
        <v>1109</v>
      </c>
      <c r="AN131" s="79" t="b">
        <v>0</v>
      </c>
      <c r="AO131" s="85" t="s">
        <v>1033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v>0</v>
      </c>
      <c r="BE131" s="49">
        <v>0</v>
      </c>
      <c r="BF131" s="48">
        <v>0</v>
      </c>
      <c r="BG131" s="49">
        <v>0</v>
      </c>
      <c r="BH131" s="48">
        <v>0</v>
      </c>
      <c r="BI131" s="49">
        <v>0</v>
      </c>
      <c r="BJ131" s="48">
        <v>29</v>
      </c>
      <c r="BK131" s="49">
        <v>100</v>
      </c>
      <c r="BL131" s="48">
        <v>29</v>
      </c>
    </row>
    <row r="132" spans="1:64" ht="15">
      <c r="A132" s="64" t="s">
        <v>322</v>
      </c>
      <c r="B132" s="64" t="s">
        <v>322</v>
      </c>
      <c r="C132" s="65" t="s">
        <v>3332</v>
      </c>
      <c r="D132" s="66">
        <v>3</v>
      </c>
      <c r="E132" s="67" t="s">
        <v>136</v>
      </c>
      <c r="F132" s="68">
        <v>35</v>
      </c>
      <c r="G132" s="65"/>
      <c r="H132" s="69"/>
      <c r="I132" s="70"/>
      <c r="J132" s="70"/>
      <c r="K132" s="34" t="s">
        <v>65</v>
      </c>
      <c r="L132" s="77">
        <v>132</v>
      </c>
      <c r="M132" s="77"/>
      <c r="N132" s="72"/>
      <c r="O132" s="79" t="s">
        <v>176</v>
      </c>
      <c r="P132" s="81">
        <v>43647.456354166665</v>
      </c>
      <c r="Q132" s="79" t="s">
        <v>448</v>
      </c>
      <c r="R132" s="82" t="s">
        <v>501</v>
      </c>
      <c r="S132" s="79" t="s">
        <v>517</v>
      </c>
      <c r="T132" s="79"/>
      <c r="U132" s="79"/>
      <c r="V132" s="82" t="s">
        <v>666</v>
      </c>
      <c r="W132" s="81">
        <v>43647.456354166665</v>
      </c>
      <c r="X132" s="82" t="s">
        <v>816</v>
      </c>
      <c r="Y132" s="79"/>
      <c r="Z132" s="79"/>
      <c r="AA132" s="85" t="s">
        <v>1005</v>
      </c>
      <c r="AB132" s="79"/>
      <c r="AC132" s="79" t="b">
        <v>0</v>
      </c>
      <c r="AD132" s="79">
        <v>4</v>
      </c>
      <c r="AE132" s="85" t="s">
        <v>1083</v>
      </c>
      <c r="AF132" s="79" t="b">
        <v>1</v>
      </c>
      <c r="AG132" s="79" t="s">
        <v>1098</v>
      </c>
      <c r="AH132" s="79"/>
      <c r="AI132" s="85" t="s">
        <v>1017</v>
      </c>
      <c r="AJ132" s="79" t="b">
        <v>0</v>
      </c>
      <c r="AK132" s="79">
        <v>3</v>
      </c>
      <c r="AL132" s="85" t="s">
        <v>1083</v>
      </c>
      <c r="AM132" s="79" t="s">
        <v>1110</v>
      </c>
      <c r="AN132" s="79" t="b">
        <v>0</v>
      </c>
      <c r="AO132" s="85" t="s">
        <v>1005</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4</v>
      </c>
      <c r="BC132" s="78" t="str">
        <f>REPLACE(INDEX(GroupVertices[Group],MATCH(Edges[[#This Row],[Vertex 2]],GroupVertices[Vertex],0)),1,1,"")</f>
        <v>4</v>
      </c>
      <c r="BD132" s="48">
        <v>0</v>
      </c>
      <c r="BE132" s="49">
        <v>0</v>
      </c>
      <c r="BF132" s="48">
        <v>0</v>
      </c>
      <c r="BG132" s="49">
        <v>0</v>
      </c>
      <c r="BH132" s="48">
        <v>0</v>
      </c>
      <c r="BI132" s="49">
        <v>0</v>
      </c>
      <c r="BJ132" s="48">
        <v>77</v>
      </c>
      <c r="BK132" s="49">
        <v>100</v>
      </c>
      <c r="BL132" s="48">
        <v>77</v>
      </c>
    </row>
    <row r="133" spans="1:64" ht="15">
      <c r="A133" s="64" t="s">
        <v>322</v>
      </c>
      <c r="B133" s="64" t="s">
        <v>328</v>
      </c>
      <c r="C133" s="65" t="s">
        <v>3331</v>
      </c>
      <c r="D133" s="66">
        <v>3</v>
      </c>
      <c r="E133" s="67" t="s">
        <v>132</v>
      </c>
      <c r="F133" s="68">
        <v>35</v>
      </c>
      <c r="G133" s="65"/>
      <c r="H133" s="69"/>
      <c r="I133" s="70"/>
      <c r="J133" s="70"/>
      <c r="K133" s="34" t="s">
        <v>65</v>
      </c>
      <c r="L133" s="77">
        <v>133</v>
      </c>
      <c r="M133" s="77"/>
      <c r="N133" s="72"/>
      <c r="O133" s="79" t="s">
        <v>385</v>
      </c>
      <c r="P133" s="81">
        <v>43647.579050925924</v>
      </c>
      <c r="Q133" s="79" t="s">
        <v>420</v>
      </c>
      <c r="R133" s="79"/>
      <c r="S133" s="79"/>
      <c r="T133" s="79"/>
      <c r="U133" s="79"/>
      <c r="V133" s="82" t="s">
        <v>666</v>
      </c>
      <c r="W133" s="81">
        <v>43647.579050925924</v>
      </c>
      <c r="X133" s="82" t="s">
        <v>817</v>
      </c>
      <c r="Y133" s="79"/>
      <c r="Z133" s="79"/>
      <c r="AA133" s="85" t="s">
        <v>1006</v>
      </c>
      <c r="AB133" s="79"/>
      <c r="AC133" s="79" t="b">
        <v>0</v>
      </c>
      <c r="AD133" s="79">
        <v>0</v>
      </c>
      <c r="AE133" s="85" t="s">
        <v>1083</v>
      </c>
      <c r="AF133" s="79" t="b">
        <v>0</v>
      </c>
      <c r="AG133" s="79" t="s">
        <v>1096</v>
      </c>
      <c r="AH133" s="79"/>
      <c r="AI133" s="85" t="s">
        <v>1083</v>
      </c>
      <c r="AJ133" s="79" t="b">
        <v>0</v>
      </c>
      <c r="AK133" s="79">
        <v>7</v>
      </c>
      <c r="AL133" s="85" t="s">
        <v>1017</v>
      </c>
      <c r="AM133" s="79" t="s">
        <v>1110</v>
      </c>
      <c r="AN133" s="79" t="b">
        <v>0</v>
      </c>
      <c r="AO133" s="85" t="s">
        <v>1017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0</v>
      </c>
      <c r="BE133" s="49">
        <v>0</v>
      </c>
      <c r="BF133" s="48">
        <v>1</v>
      </c>
      <c r="BG133" s="49">
        <v>3.5714285714285716</v>
      </c>
      <c r="BH133" s="48">
        <v>0</v>
      </c>
      <c r="BI133" s="49">
        <v>0</v>
      </c>
      <c r="BJ133" s="48">
        <v>27</v>
      </c>
      <c r="BK133" s="49">
        <v>96.42857142857143</v>
      </c>
      <c r="BL133" s="48">
        <v>28</v>
      </c>
    </row>
    <row r="134" spans="1:64" ht="15">
      <c r="A134" s="64" t="s">
        <v>322</v>
      </c>
      <c r="B134" s="64" t="s">
        <v>322</v>
      </c>
      <c r="C134" s="65" t="s">
        <v>3332</v>
      </c>
      <c r="D134" s="66">
        <v>3</v>
      </c>
      <c r="E134" s="67" t="s">
        <v>136</v>
      </c>
      <c r="F134" s="68">
        <v>35</v>
      </c>
      <c r="G134" s="65"/>
      <c r="H134" s="69"/>
      <c r="I134" s="70"/>
      <c r="J134" s="70"/>
      <c r="K134" s="34" t="s">
        <v>65</v>
      </c>
      <c r="L134" s="77">
        <v>134</v>
      </c>
      <c r="M134" s="77"/>
      <c r="N134" s="72"/>
      <c r="O134" s="79" t="s">
        <v>176</v>
      </c>
      <c r="P134" s="81">
        <v>43647.848645833335</v>
      </c>
      <c r="Q134" s="79" t="s">
        <v>449</v>
      </c>
      <c r="R134" s="82" t="s">
        <v>502</v>
      </c>
      <c r="S134" s="79" t="s">
        <v>519</v>
      </c>
      <c r="T134" s="79"/>
      <c r="U134" s="79"/>
      <c r="V134" s="82" t="s">
        <v>666</v>
      </c>
      <c r="W134" s="81">
        <v>43647.848645833335</v>
      </c>
      <c r="X134" s="82" t="s">
        <v>818</v>
      </c>
      <c r="Y134" s="79"/>
      <c r="Z134" s="79"/>
      <c r="AA134" s="85" t="s">
        <v>1007</v>
      </c>
      <c r="AB134" s="85" t="s">
        <v>1005</v>
      </c>
      <c r="AC134" s="79" t="b">
        <v>0</v>
      </c>
      <c r="AD134" s="79">
        <v>0</v>
      </c>
      <c r="AE134" s="85" t="s">
        <v>1091</v>
      </c>
      <c r="AF134" s="79" t="b">
        <v>0</v>
      </c>
      <c r="AG134" s="79" t="s">
        <v>1098</v>
      </c>
      <c r="AH134" s="79"/>
      <c r="AI134" s="85" t="s">
        <v>1083</v>
      </c>
      <c r="AJ134" s="79" t="b">
        <v>0</v>
      </c>
      <c r="AK134" s="79">
        <v>0</v>
      </c>
      <c r="AL134" s="85" t="s">
        <v>1083</v>
      </c>
      <c r="AM134" s="79" t="s">
        <v>1112</v>
      </c>
      <c r="AN134" s="79" t="b">
        <v>0</v>
      </c>
      <c r="AO134" s="85" t="s">
        <v>1005</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4</v>
      </c>
      <c r="BC134" s="78" t="str">
        <f>REPLACE(INDEX(GroupVertices[Group],MATCH(Edges[[#This Row],[Vertex 2]],GroupVertices[Vertex],0)),1,1,"")</f>
        <v>4</v>
      </c>
      <c r="BD134" s="48">
        <v>0</v>
      </c>
      <c r="BE134" s="49">
        <v>0</v>
      </c>
      <c r="BF134" s="48">
        <v>0</v>
      </c>
      <c r="BG134" s="49">
        <v>0</v>
      </c>
      <c r="BH134" s="48">
        <v>0</v>
      </c>
      <c r="BI134" s="49">
        <v>0</v>
      </c>
      <c r="BJ134" s="48">
        <v>65</v>
      </c>
      <c r="BK134" s="49">
        <v>100</v>
      </c>
      <c r="BL134" s="48">
        <v>65</v>
      </c>
    </row>
    <row r="135" spans="1:64" ht="15">
      <c r="A135" s="64" t="s">
        <v>322</v>
      </c>
      <c r="B135" s="64" t="s">
        <v>322</v>
      </c>
      <c r="C135" s="65" t="s">
        <v>3332</v>
      </c>
      <c r="D135" s="66">
        <v>3</v>
      </c>
      <c r="E135" s="67" t="s">
        <v>136</v>
      </c>
      <c r="F135" s="68">
        <v>35</v>
      </c>
      <c r="G135" s="65"/>
      <c r="H135" s="69"/>
      <c r="I135" s="70"/>
      <c r="J135" s="70"/>
      <c r="K135" s="34" t="s">
        <v>65</v>
      </c>
      <c r="L135" s="77">
        <v>135</v>
      </c>
      <c r="M135" s="77"/>
      <c r="N135" s="72"/>
      <c r="O135" s="79" t="s">
        <v>176</v>
      </c>
      <c r="P135" s="81">
        <v>43649.080613425926</v>
      </c>
      <c r="Q135" s="79" t="s">
        <v>450</v>
      </c>
      <c r="R135" s="79"/>
      <c r="S135" s="79"/>
      <c r="T135" s="79"/>
      <c r="U135" s="79"/>
      <c r="V135" s="82" t="s">
        <v>666</v>
      </c>
      <c r="W135" s="81">
        <v>43649.080613425926</v>
      </c>
      <c r="X135" s="82" t="s">
        <v>819</v>
      </c>
      <c r="Y135" s="79"/>
      <c r="Z135" s="79"/>
      <c r="AA135" s="85" t="s">
        <v>1008</v>
      </c>
      <c r="AB135" s="79"/>
      <c r="AC135" s="79" t="b">
        <v>0</v>
      </c>
      <c r="AD135" s="79">
        <v>0</v>
      </c>
      <c r="AE135" s="85" t="s">
        <v>1083</v>
      </c>
      <c r="AF135" s="79" t="b">
        <v>0</v>
      </c>
      <c r="AG135" s="79" t="s">
        <v>1098</v>
      </c>
      <c r="AH135" s="79"/>
      <c r="AI135" s="85" t="s">
        <v>1083</v>
      </c>
      <c r="AJ135" s="79" t="b">
        <v>0</v>
      </c>
      <c r="AK135" s="79">
        <v>1</v>
      </c>
      <c r="AL135" s="85" t="s">
        <v>1007</v>
      </c>
      <c r="AM135" s="79" t="s">
        <v>1110</v>
      </c>
      <c r="AN135" s="79" t="b">
        <v>0</v>
      </c>
      <c r="AO135" s="85" t="s">
        <v>1007</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4</v>
      </c>
      <c r="BC135" s="78" t="str">
        <f>REPLACE(INDEX(GroupVertices[Group],MATCH(Edges[[#This Row],[Vertex 2]],GroupVertices[Vertex],0)),1,1,"")</f>
        <v>4</v>
      </c>
      <c r="BD135" s="48">
        <v>0</v>
      </c>
      <c r="BE135" s="49">
        <v>0</v>
      </c>
      <c r="BF135" s="48">
        <v>0</v>
      </c>
      <c r="BG135" s="49">
        <v>0</v>
      </c>
      <c r="BH135" s="48">
        <v>0</v>
      </c>
      <c r="BI135" s="49">
        <v>0</v>
      </c>
      <c r="BJ135" s="48">
        <v>66</v>
      </c>
      <c r="BK135" s="49">
        <v>100</v>
      </c>
      <c r="BL135" s="48">
        <v>66</v>
      </c>
    </row>
    <row r="136" spans="1:64" ht="15">
      <c r="A136" s="64" t="s">
        <v>322</v>
      </c>
      <c r="B136" s="64" t="s">
        <v>322</v>
      </c>
      <c r="C136" s="65" t="s">
        <v>3332</v>
      </c>
      <c r="D136" s="66">
        <v>3</v>
      </c>
      <c r="E136" s="67" t="s">
        <v>136</v>
      </c>
      <c r="F136" s="68">
        <v>35</v>
      </c>
      <c r="G136" s="65"/>
      <c r="H136" s="69"/>
      <c r="I136" s="70"/>
      <c r="J136" s="70"/>
      <c r="K136" s="34" t="s">
        <v>65</v>
      </c>
      <c r="L136" s="77">
        <v>136</v>
      </c>
      <c r="M136" s="77"/>
      <c r="N136" s="72"/>
      <c r="O136" s="79" t="s">
        <v>176</v>
      </c>
      <c r="P136" s="81">
        <v>43653.13960648148</v>
      </c>
      <c r="Q136" s="79" t="s">
        <v>451</v>
      </c>
      <c r="R136" s="82" t="s">
        <v>503</v>
      </c>
      <c r="S136" s="79" t="s">
        <v>516</v>
      </c>
      <c r="T136" s="79"/>
      <c r="U136" s="79"/>
      <c r="V136" s="82" t="s">
        <v>666</v>
      </c>
      <c r="W136" s="81">
        <v>43653.13960648148</v>
      </c>
      <c r="X136" s="82" t="s">
        <v>820</v>
      </c>
      <c r="Y136" s="79">
        <v>31.59067797</v>
      </c>
      <c r="Z136" s="79">
        <v>130.55188992</v>
      </c>
      <c r="AA136" s="85" t="s">
        <v>1009</v>
      </c>
      <c r="AB136" s="79"/>
      <c r="AC136" s="79" t="b">
        <v>0</v>
      </c>
      <c r="AD136" s="79">
        <v>3</v>
      </c>
      <c r="AE136" s="85" t="s">
        <v>1083</v>
      </c>
      <c r="AF136" s="79" t="b">
        <v>0</v>
      </c>
      <c r="AG136" s="79" t="s">
        <v>1098</v>
      </c>
      <c r="AH136" s="79"/>
      <c r="AI136" s="85" t="s">
        <v>1083</v>
      </c>
      <c r="AJ136" s="79" t="b">
        <v>0</v>
      </c>
      <c r="AK136" s="79">
        <v>2</v>
      </c>
      <c r="AL136" s="85" t="s">
        <v>1083</v>
      </c>
      <c r="AM136" s="79" t="s">
        <v>1108</v>
      </c>
      <c r="AN136" s="79" t="b">
        <v>0</v>
      </c>
      <c r="AO136" s="85" t="s">
        <v>1009</v>
      </c>
      <c r="AP136" s="79" t="s">
        <v>176</v>
      </c>
      <c r="AQ136" s="79">
        <v>0</v>
      </c>
      <c r="AR136" s="79">
        <v>0</v>
      </c>
      <c r="AS136" s="79" t="s">
        <v>1129</v>
      </c>
      <c r="AT136" s="79" t="s">
        <v>1134</v>
      </c>
      <c r="AU136" s="79" t="s">
        <v>1139</v>
      </c>
      <c r="AV136" s="79" t="s">
        <v>1146</v>
      </c>
      <c r="AW136" s="79" t="s">
        <v>1153</v>
      </c>
      <c r="AX136" s="79" t="s">
        <v>1160</v>
      </c>
      <c r="AY136" s="79" t="s">
        <v>1161</v>
      </c>
      <c r="AZ136" s="82" t="s">
        <v>1169</v>
      </c>
      <c r="BA136">
        <v>4</v>
      </c>
      <c r="BB136" s="78" t="str">
        <f>REPLACE(INDEX(GroupVertices[Group],MATCH(Edges[[#This Row],[Vertex 1]],GroupVertices[Vertex],0)),1,1,"")</f>
        <v>4</v>
      </c>
      <c r="BC136" s="78" t="str">
        <f>REPLACE(INDEX(GroupVertices[Group],MATCH(Edges[[#This Row],[Vertex 2]],GroupVertices[Vertex],0)),1,1,"")</f>
        <v>4</v>
      </c>
      <c r="BD136" s="48">
        <v>0</v>
      </c>
      <c r="BE136" s="49">
        <v>0</v>
      </c>
      <c r="BF136" s="48">
        <v>1</v>
      </c>
      <c r="BG136" s="49">
        <v>3.225806451612903</v>
      </c>
      <c r="BH136" s="48">
        <v>0</v>
      </c>
      <c r="BI136" s="49">
        <v>0</v>
      </c>
      <c r="BJ136" s="48">
        <v>30</v>
      </c>
      <c r="BK136" s="49">
        <v>96.7741935483871</v>
      </c>
      <c r="BL136" s="48">
        <v>31</v>
      </c>
    </row>
    <row r="137" spans="1:64" ht="15">
      <c r="A137" s="64" t="s">
        <v>322</v>
      </c>
      <c r="B137" s="64" t="s">
        <v>327</v>
      </c>
      <c r="C137" s="65" t="s">
        <v>3331</v>
      </c>
      <c r="D137" s="66">
        <v>3</v>
      </c>
      <c r="E137" s="67" t="s">
        <v>132</v>
      </c>
      <c r="F137" s="68">
        <v>35</v>
      </c>
      <c r="G137" s="65"/>
      <c r="H137" s="69"/>
      <c r="I137" s="70"/>
      <c r="J137" s="70"/>
      <c r="K137" s="34" t="s">
        <v>65</v>
      </c>
      <c r="L137" s="77">
        <v>137</v>
      </c>
      <c r="M137" s="77"/>
      <c r="N137" s="72"/>
      <c r="O137" s="79" t="s">
        <v>385</v>
      </c>
      <c r="P137" s="81">
        <v>43664.243310185186</v>
      </c>
      <c r="Q137" s="79" t="s">
        <v>443</v>
      </c>
      <c r="R137" s="79"/>
      <c r="S137" s="79"/>
      <c r="T137" s="79"/>
      <c r="U137" s="79"/>
      <c r="V137" s="82" t="s">
        <v>666</v>
      </c>
      <c r="W137" s="81">
        <v>43664.243310185186</v>
      </c>
      <c r="X137" s="82" t="s">
        <v>821</v>
      </c>
      <c r="Y137" s="79"/>
      <c r="Z137" s="79"/>
      <c r="AA137" s="85" t="s">
        <v>1010</v>
      </c>
      <c r="AB137" s="79"/>
      <c r="AC137" s="79" t="b">
        <v>0</v>
      </c>
      <c r="AD137" s="79">
        <v>0</v>
      </c>
      <c r="AE137" s="85" t="s">
        <v>1083</v>
      </c>
      <c r="AF137" s="79" t="b">
        <v>0</v>
      </c>
      <c r="AG137" s="79" t="s">
        <v>1096</v>
      </c>
      <c r="AH137" s="79"/>
      <c r="AI137" s="85" t="s">
        <v>1083</v>
      </c>
      <c r="AJ137" s="79" t="b">
        <v>0</v>
      </c>
      <c r="AK137" s="79">
        <v>10</v>
      </c>
      <c r="AL137" s="85" t="s">
        <v>1031</v>
      </c>
      <c r="AM137" s="79" t="s">
        <v>1110</v>
      </c>
      <c r="AN137" s="79" t="b">
        <v>0</v>
      </c>
      <c r="AO137" s="85" t="s">
        <v>1031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v>0</v>
      </c>
      <c r="BE137" s="49">
        <v>0</v>
      </c>
      <c r="BF137" s="48">
        <v>1</v>
      </c>
      <c r="BG137" s="49">
        <v>4.545454545454546</v>
      </c>
      <c r="BH137" s="48">
        <v>0</v>
      </c>
      <c r="BI137" s="49">
        <v>0</v>
      </c>
      <c r="BJ137" s="48">
        <v>21</v>
      </c>
      <c r="BK137" s="49">
        <v>95.45454545454545</v>
      </c>
      <c r="BL137" s="48">
        <v>22</v>
      </c>
    </row>
    <row r="138" spans="1:64" ht="15">
      <c r="A138" s="64" t="s">
        <v>323</v>
      </c>
      <c r="B138" s="64" t="s">
        <v>322</v>
      </c>
      <c r="C138" s="65" t="s">
        <v>3331</v>
      </c>
      <c r="D138" s="66">
        <v>3</v>
      </c>
      <c r="E138" s="67" t="s">
        <v>132</v>
      </c>
      <c r="F138" s="68">
        <v>35</v>
      </c>
      <c r="G138" s="65"/>
      <c r="H138" s="69"/>
      <c r="I138" s="70"/>
      <c r="J138" s="70"/>
      <c r="K138" s="34" t="s">
        <v>65</v>
      </c>
      <c r="L138" s="77">
        <v>138</v>
      </c>
      <c r="M138" s="77"/>
      <c r="N138" s="72"/>
      <c r="O138" s="79" t="s">
        <v>385</v>
      </c>
      <c r="P138" s="81">
        <v>43653.19563657408</v>
      </c>
      <c r="Q138" s="79" t="s">
        <v>452</v>
      </c>
      <c r="R138" s="79"/>
      <c r="S138" s="79"/>
      <c r="T138" s="79"/>
      <c r="U138" s="79"/>
      <c r="V138" s="82" t="s">
        <v>667</v>
      </c>
      <c r="W138" s="81">
        <v>43653.19563657408</v>
      </c>
      <c r="X138" s="82" t="s">
        <v>822</v>
      </c>
      <c r="Y138" s="79"/>
      <c r="Z138" s="79"/>
      <c r="AA138" s="85" t="s">
        <v>1011</v>
      </c>
      <c r="AB138" s="79"/>
      <c r="AC138" s="79" t="b">
        <v>0</v>
      </c>
      <c r="AD138" s="79">
        <v>0</v>
      </c>
      <c r="AE138" s="85" t="s">
        <v>1083</v>
      </c>
      <c r="AF138" s="79" t="b">
        <v>0</v>
      </c>
      <c r="AG138" s="79" t="s">
        <v>1098</v>
      </c>
      <c r="AH138" s="79"/>
      <c r="AI138" s="85" t="s">
        <v>1083</v>
      </c>
      <c r="AJ138" s="79" t="b">
        <v>0</v>
      </c>
      <c r="AK138" s="79">
        <v>2</v>
      </c>
      <c r="AL138" s="85" t="s">
        <v>1009</v>
      </c>
      <c r="AM138" s="79" t="s">
        <v>1110</v>
      </c>
      <c r="AN138" s="79" t="b">
        <v>0</v>
      </c>
      <c r="AO138" s="85" t="s">
        <v>1009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v>0</v>
      </c>
      <c r="BE138" s="49">
        <v>0</v>
      </c>
      <c r="BF138" s="48">
        <v>1</v>
      </c>
      <c r="BG138" s="49">
        <v>5.882352941176471</v>
      </c>
      <c r="BH138" s="48">
        <v>0</v>
      </c>
      <c r="BI138" s="49">
        <v>0</v>
      </c>
      <c r="BJ138" s="48">
        <v>16</v>
      </c>
      <c r="BK138" s="49">
        <v>94.11764705882354</v>
      </c>
      <c r="BL138" s="48">
        <v>17</v>
      </c>
    </row>
    <row r="139" spans="1:64" ht="15">
      <c r="A139" s="64" t="s">
        <v>324</v>
      </c>
      <c r="B139" s="64" t="s">
        <v>327</v>
      </c>
      <c r="C139" s="65" t="s">
        <v>3331</v>
      </c>
      <c r="D139" s="66">
        <v>3</v>
      </c>
      <c r="E139" s="67" t="s">
        <v>132</v>
      </c>
      <c r="F139" s="68">
        <v>35</v>
      </c>
      <c r="G139" s="65"/>
      <c r="H139" s="69"/>
      <c r="I139" s="70"/>
      <c r="J139" s="70"/>
      <c r="K139" s="34" t="s">
        <v>65</v>
      </c>
      <c r="L139" s="77">
        <v>139</v>
      </c>
      <c r="M139" s="77"/>
      <c r="N139" s="72"/>
      <c r="O139" s="79" t="s">
        <v>385</v>
      </c>
      <c r="P139" s="81">
        <v>43664.24543981482</v>
      </c>
      <c r="Q139" s="79" t="s">
        <v>443</v>
      </c>
      <c r="R139" s="79"/>
      <c r="S139" s="79"/>
      <c r="T139" s="79"/>
      <c r="U139" s="79"/>
      <c r="V139" s="82" t="s">
        <v>668</v>
      </c>
      <c r="W139" s="81">
        <v>43664.24543981482</v>
      </c>
      <c r="X139" s="82" t="s">
        <v>823</v>
      </c>
      <c r="Y139" s="79"/>
      <c r="Z139" s="79"/>
      <c r="AA139" s="85" t="s">
        <v>1012</v>
      </c>
      <c r="AB139" s="79"/>
      <c r="AC139" s="79" t="b">
        <v>0</v>
      </c>
      <c r="AD139" s="79">
        <v>0</v>
      </c>
      <c r="AE139" s="85" t="s">
        <v>1083</v>
      </c>
      <c r="AF139" s="79" t="b">
        <v>0</v>
      </c>
      <c r="AG139" s="79" t="s">
        <v>1096</v>
      </c>
      <c r="AH139" s="79"/>
      <c r="AI139" s="85" t="s">
        <v>1083</v>
      </c>
      <c r="AJ139" s="79" t="b">
        <v>0</v>
      </c>
      <c r="AK139" s="79">
        <v>10</v>
      </c>
      <c r="AL139" s="85" t="s">
        <v>1031</v>
      </c>
      <c r="AM139" s="79" t="s">
        <v>1110</v>
      </c>
      <c r="AN139" s="79" t="b">
        <v>0</v>
      </c>
      <c r="AO139" s="85" t="s">
        <v>1031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0</v>
      </c>
      <c r="BE139" s="49">
        <v>0</v>
      </c>
      <c r="BF139" s="48">
        <v>1</v>
      </c>
      <c r="BG139" s="49">
        <v>4.545454545454546</v>
      </c>
      <c r="BH139" s="48">
        <v>0</v>
      </c>
      <c r="BI139" s="49">
        <v>0</v>
      </c>
      <c r="BJ139" s="48">
        <v>21</v>
      </c>
      <c r="BK139" s="49">
        <v>95.45454545454545</v>
      </c>
      <c r="BL139" s="48">
        <v>22</v>
      </c>
    </row>
    <row r="140" spans="1:64" ht="15">
      <c r="A140" s="64" t="s">
        <v>324</v>
      </c>
      <c r="B140" s="64" t="s">
        <v>323</v>
      </c>
      <c r="C140" s="65" t="s">
        <v>3331</v>
      </c>
      <c r="D140" s="66">
        <v>3</v>
      </c>
      <c r="E140" s="67" t="s">
        <v>132</v>
      </c>
      <c r="F140" s="68">
        <v>35</v>
      </c>
      <c r="G140" s="65"/>
      <c r="H140" s="69"/>
      <c r="I140" s="70"/>
      <c r="J140" s="70"/>
      <c r="K140" s="34" t="s">
        <v>65</v>
      </c>
      <c r="L140" s="77">
        <v>140</v>
      </c>
      <c r="M140" s="77"/>
      <c r="N140" s="72"/>
      <c r="O140" s="79" t="s">
        <v>385</v>
      </c>
      <c r="P140" s="81">
        <v>43665.029282407406</v>
      </c>
      <c r="Q140" s="79" t="s">
        <v>453</v>
      </c>
      <c r="R140" s="79"/>
      <c r="S140" s="79"/>
      <c r="T140" s="79"/>
      <c r="U140" s="79"/>
      <c r="V140" s="82" t="s">
        <v>668</v>
      </c>
      <c r="W140" s="81">
        <v>43665.029282407406</v>
      </c>
      <c r="X140" s="82" t="s">
        <v>824</v>
      </c>
      <c r="Y140" s="79"/>
      <c r="Z140" s="79"/>
      <c r="AA140" s="85" t="s">
        <v>1013</v>
      </c>
      <c r="AB140" s="79"/>
      <c r="AC140" s="79" t="b">
        <v>0</v>
      </c>
      <c r="AD140" s="79">
        <v>0</v>
      </c>
      <c r="AE140" s="85" t="s">
        <v>1083</v>
      </c>
      <c r="AF140" s="79" t="b">
        <v>1</v>
      </c>
      <c r="AG140" s="79" t="s">
        <v>1098</v>
      </c>
      <c r="AH140" s="79"/>
      <c r="AI140" s="85" t="s">
        <v>1031</v>
      </c>
      <c r="AJ140" s="79" t="b">
        <v>0</v>
      </c>
      <c r="AK140" s="79">
        <v>3</v>
      </c>
      <c r="AL140" s="85" t="s">
        <v>1021</v>
      </c>
      <c r="AM140" s="79" t="s">
        <v>1110</v>
      </c>
      <c r="AN140" s="79" t="b">
        <v>0</v>
      </c>
      <c r="AO140" s="85" t="s">
        <v>1021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v>0</v>
      </c>
      <c r="BE140" s="49">
        <v>0</v>
      </c>
      <c r="BF140" s="48">
        <v>0</v>
      </c>
      <c r="BG140" s="49">
        <v>0</v>
      </c>
      <c r="BH140" s="48">
        <v>0</v>
      </c>
      <c r="BI140" s="49">
        <v>0</v>
      </c>
      <c r="BJ140" s="48">
        <v>10</v>
      </c>
      <c r="BK140" s="49">
        <v>100</v>
      </c>
      <c r="BL140" s="48">
        <v>10</v>
      </c>
    </row>
    <row r="141" spans="1:64" ht="15">
      <c r="A141" s="64" t="s">
        <v>325</v>
      </c>
      <c r="B141" s="64" t="s">
        <v>323</v>
      </c>
      <c r="C141" s="65" t="s">
        <v>3331</v>
      </c>
      <c r="D141" s="66">
        <v>3</v>
      </c>
      <c r="E141" s="67" t="s">
        <v>132</v>
      </c>
      <c r="F141" s="68">
        <v>35</v>
      </c>
      <c r="G141" s="65"/>
      <c r="H141" s="69"/>
      <c r="I141" s="70"/>
      <c r="J141" s="70"/>
      <c r="K141" s="34" t="s">
        <v>65</v>
      </c>
      <c r="L141" s="77">
        <v>141</v>
      </c>
      <c r="M141" s="77"/>
      <c r="N141" s="72"/>
      <c r="O141" s="79" t="s">
        <v>385</v>
      </c>
      <c r="P141" s="81">
        <v>43665.043287037035</v>
      </c>
      <c r="Q141" s="79" t="s">
        <v>453</v>
      </c>
      <c r="R141" s="79"/>
      <c r="S141" s="79"/>
      <c r="T141" s="79"/>
      <c r="U141" s="79"/>
      <c r="V141" s="82" t="s">
        <v>669</v>
      </c>
      <c r="W141" s="81">
        <v>43665.043287037035</v>
      </c>
      <c r="X141" s="82" t="s">
        <v>825</v>
      </c>
      <c r="Y141" s="79"/>
      <c r="Z141" s="79"/>
      <c r="AA141" s="85" t="s">
        <v>1014</v>
      </c>
      <c r="AB141" s="79"/>
      <c r="AC141" s="79" t="b">
        <v>0</v>
      </c>
      <c r="AD141" s="79">
        <v>0</v>
      </c>
      <c r="AE141" s="85" t="s">
        <v>1083</v>
      </c>
      <c r="AF141" s="79" t="b">
        <v>1</v>
      </c>
      <c r="AG141" s="79" t="s">
        <v>1098</v>
      </c>
      <c r="AH141" s="79"/>
      <c r="AI141" s="85" t="s">
        <v>1031</v>
      </c>
      <c r="AJ141" s="79" t="b">
        <v>0</v>
      </c>
      <c r="AK141" s="79">
        <v>3</v>
      </c>
      <c r="AL141" s="85" t="s">
        <v>1021</v>
      </c>
      <c r="AM141" s="79" t="s">
        <v>1109</v>
      </c>
      <c r="AN141" s="79" t="b">
        <v>0</v>
      </c>
      <c r="AO141" s="85" t="s">
        <v>1021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v>0</v>
      </c>
      <c r="BE141" s="49">
        <v>0</v>
      </c>
      <c r="BF141" s="48">
        <v>0</v>
      </c>
      <c r="BG141" s="49">
        <v>0</v>
      </c>
      <c r="BH141" s="48">
        <v>0</v>
      </c>
      <c r="BI141" s="49">
        <v>0</v>
      </c>
      <c r="BJ141" s="48">
        <v>10</v>
      </c>
      <c r="BK141" s="49">
        <v>100</v>
      </c>
      <c r="BL141" s="48">
        <v>10</v>
      </c>
    </row>
    <row r="142" spans="1:64" ht="15">
      <c r="A142" s="64" t="s">
        <v>326</v>
      </c>
      <c r="B142" s="64" t="s">
        <v>335</v>
      </c>
      <c r="C142" s="65" t="s">
        <v>3331</v>
      </c>
      <c r="D142" s="66">
        <v>3</v>
      </c>
      <c r="E142" s="67" t="s">
        <v>132</v>
      </c>
      <c r="F142" s="68">
        <v>35</v>
      </c>
      <c r="G142" s="65"/>
      <c r="H142" s="69"/>
      <c r="I142" s="70"/>
      <c r="J142" s="70"/>
      <c r="K142" s="34" t="s">
        <v>65</v>
      </c>
      <c r="L142" s="77">
        <v>142</v>
      </c>
      <c r="M142" s="77"/>
      <c r="N142" s="72"/>
      <c r="O142" s="79" t="s">
        <v>385</v>
      </c>
      <c r="P142" s="81">
        <v>43665.08516203704</v>
      </c>
      <c r="Q142" s="79" t="s">
        <v>446</v>
      </c>
      <c r="R142" s="79"/>
      <c r="S142" s="79"/>
      <c r="T142" s="79"/>
      <c r="U142" s="79"/>
      <c r="V142" s="82" t="s">
        <v>653</v>
      </c>
      <c r="W142" s="81">
        <v>43665.08516203704</v>
      </c>
      <c r="X142" s="82" t="s">
        <v>826</v>
      </c>
      <c r="Y142" s="79"/>
      <c r="Z142" s="79"/>
      <c r="AA142" s="85" t="s">
        <v>1015</v>
      </c>
      <c r="AB142" s="79"/>
      <c r="AC142" s="79" t="b">
        <v>0</v>
      </c>
      <c r="AD142" s="79">
        <v>0</v>
      </c>
      <c r="AE142" s="85" t="s">
        <v>1083</v>
      </c>
      <c r="AF142" s="79" t="b">
        <v>0</v>
      </c>
      <c r="AG142" s="79" t="s">
        <v>1096</v>
      </c>
      <c r="AH142" s="79"/>
      <c r="AI142" s="85" t="s">
        <v>1083</v>
      </c>
      <c r="AJ142" s="79" t="b">
        <v>0</v>
      </c>
      <c r="AK142" s="79">
        <v>11</v>
      </c>
      <c r="AL142" s="85" t="s">
        <v>1033</v>
      </c>
      <c r="AM142" s="79" t="s">
        <v>1110</v>
      </c>
      <c r="AN142" s="79" t="b">
        <v>0</v>
      </c>
      <c r="AO142" s="85" t="s">
        <v>1033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v>0</v>
      </c>
      <c r="BE142" s="49">
        <v>0</v>
      </c>
      <c r="BF142" s="48">
        <v>0</v>
      </c>
      <c r="BG142" s="49">
        <v>0</v>
      </c>
      <c r="BH142" s="48">
        <v>0</v>
      </c>
      <c r="BI142" s="49">
        <v>0</v>
      </c>
      <c r="BJ142" s="48">
        <v>29</v>
      </c>
      <c r="BK142" s="49">
        <v>100</v>
      </c>
      <c r="BL142" s="48">
        <v>29</v>
      </c>
    </row>
    <row r="143" spans="1:64" ht="15">
      <c r="A143" s="64" t="s">
        <v>327</v>
      </c>
      <c r="B143" s="64" t="s">
        <v>328</v>
      </c>
      <c r="C143" s="65" t="s">
        <v>3331</v>
      </c>
      <c r="D143" s="66">
        <v>3</v>
      </c>
      <c r="E143" s="67" t="s">
        <v>132</v>
      </c>
      <c r="F143" s="68">
        <v>35</v>
      </c>
      <c r="G143" s="65"/>
      <c r="H143" s="69"/>
      <c r="I143" s="70"/>
      <c r="J143" s="70"/>
      <c r="K143" s="34" t="s">
        <v>66</v>
      </c>
      <c r="L143" s="77">
        <v>143</v>
      </c>
      <c r="M143" s="77"/>
      <c r="N143" s="72"/>
      <c r="O143" s="79" t="s">
        <v>385</v>
      </c>
      <c r="P143" s="81">
        <v>43647.992210648146</v>
      </c>
      <c r="Q143" s="79" t="s">
        <v>420</v>
      </c>
      <c r="R143" s="79"/>
      <c r="S143" s="79"/>
      <c r="T143" s="79"/>
      <c r="U143" s="79"/>
      <c r="V143" s="82" t="s">
        <v>670</v>
      </c>
      <c r="W143" s="81">
        <v>43647.992210648146</v>
      </c>
      <c r="X143" s="82" t="s">
        <v>827</v>
      </c>
      <c r="Y143" s="79"/>
      <c r="Z143" s="79"/>
      <c r="AA143" s="85" t="s">
        <v>1016</v>
      </c>
      <c r="AB143" s="79"/>
      <c r="AC143" s="79" t="b">
        <v>0</v>
      </c>
      <c r="AD143" s="79">
        <v>0</v>
      </c>
      <c r="AE143" s="85" t="s">
        <v>1083</v>
      </c>
      <c r="AF143" s="79" t="b">
        <v>0</v>
      </c>
      <c r="AG143" s="79" t="s">
        <v>1096</v>
      </c>
      <c r="AH143" s="79"/>
      <c r="AI143" s="85" t="s">
        <v>1083</v>
      </c>
      <c r="AJ143" s="79" t="b">
        <v>0</v>
      </c>
      <c r="AK143" s="79">
        <v>9</v>
      </c>
      <c r="AL143" s="85" t="s">
        <v>1017</v>
      </c>
      <c r="AM143" s="79" t="s">
        <v>1110</v>
      </c>
      <c r="AN143" s="79" t="b">
        <v>0</v>
      </c>
      <c r="AO143" s="85" t="s">
        <v>1017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v>0</v>
      </c>
      <c r="BE143" s="49">
        <v>0</v>
      </c>
      <c r="BF143" s="48">
        <v>1</v>
      </c>
      <c r="BG143" s="49">
        <v>3.5714285714285716</v>
      </c>
      <c r="BH143" s="48">
        <v>0</v>
      </c>
      <c r="BI143" s="49">
        <v>0</v>
      </c>
      <c r="BJ143" s="48">
        <v>27</v>
      </c>
      <c r="BK143" s="49">
        <v>96.42857142857143</v>
      </c>
      <c r="BL143" s="48">
        <v>28</v>
      </c>
    </row>
    <row r="144" spans="1:64" ht="15">
      <c r="A144" s="64" t="s">
        <v>328</v>
      </c>
      <c r="B144" s="64" t="s">
        <v>328</v>
      </c>
      <c r="C144" s="65" t="s">
        <v>3332</v>
      </c>
      <c r="D144" s="66">
        <v>3</v>
      </c>
      <c r="E144" s="67" t="s">
        <v>136</v>
      </c>
      <c r="F144" s="68">
        <v>35</v>
      </c>
      <c r="G144" s="65"/>
      <c r="H144" s="69"/>
      <c r="I144" s="70"/>
      <c r="J144" s="70"/>
      <c r="K144" s="34" t="s">
        <v>65</v>
      </c>
      <c r="L144" s="77">
        <v>144</v>
      </c>
      <c r="M144" s="77"/>
      <c r="N144" s="72"/>
      <c r="O144" s="79" t="s">
        <v>176</v>
      </c>
      <c r="P144" s="81">
        <v>43647.449467592596</v>
      </c>
      <c r="Q144" s="79" t="s">
        <v>454</v>
      </c>
      <c r="R144" s="79"/>
      <c r="S144" s="79"/>
      <c r="T144" s="79"/>
      <c r="U144" s="82" t="s">
        <v>573</v>
      </c>
      <c r="V144" s="82" t="s">
        <v>573</v>
      </c>
      <c r="W144" s="81">
        <v>43647.449467592596</v>
      </c>
      <c r="X144" s="82" t="s">
        <v>828</v>
      </c>
      <c r="Y144" s="79"/>
      <c r="Z144" s="79"/>
      <c r="AA144" s="85" t="s">
        <v>1017</v>
      </c>
      <c r="AB144" s="79"/>
      <c r="AC144" s="79" t="b">
        <v>0</v>
      </c>
      <c r="AD144" s="79">
        <v>5</v>
      </c>
      <c r="AE144" s="85" t="s">
        <v>1083</v>
      </c>
      <c r="AF144" s="79" t="b">
        <v>0</v>
      </c>
      <c r="AG144" s="79" t="s">
        <v>1096</v>
      </c>
      <c r="AH144" s="79"/>
      <c r="AI144" s="85" t="s">
        <v>1083</v>
      </c>
      <c r="AJ144" s="79" t="b">
        <v>0</v>
      </c>
      <c r="AK144" s="79">
        <v>7</v>
      </c>
      <c r="AL144" s="85" t="s">
        <v>1083</v>
      </c>
      <c r="AM144" s="79" t="s">
        <v>1110</v>
      </c>
      <c r="AN144" s="79" t="b">
        <v>0</v>
      </c>
      <c r="AO144" s="85" t="s">
        <v>1017</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4</v>
      </c>
      <c r="BC144" s="78" t="str">
        <f>REPLACE(INDEX(GroupVertices[Group],MATCH(Edges[[#This Row],[Vertex 2]],GroupVertices[Vertex],0)),1,1,"")</f>
        <v>4</v>
      </c>
      <c r="BD144" s="48">
        <v>0</v>
      </c>
      <c r="BE144" s="49">
        <v>0</v>
      </c>
      <c r="BF144" s="48">
        <v>2</v>
      </c>
      <c r="BG144" s="49">
        <v>4.545454545454546</v>
      </c>
      <c r="BH144" s="48">
        <v>0</v>
      </c>
      <c r="BI144" s="49">
        <v>0</v>
      </c>
      <c r="BJ144" s="48">
        <v>42</v>
      </c>
      <c r="BK144" s="49">
        <v>95.45454545454545</v>
      </c>
      <c r="BL144" s="48">
        <v>44</v>
      </c>
    </row>
    <row r="145" spans="1:64" ht="15">
      <c r="A145" s="64" t="s">
        <v>328</v>
      </c>
      <c r="B145" s="64" t="s">
        <v>328</v>
      </c>
      <c r="C145" s="65" t="s">
        <v>3332</v>
      </c>
      <c r="D145" s="66">
        <v>3</v>
      </c>
      <c r="E145" s="67" t="s">
        <v>136</v>
      </c>
      <c r="F145" s="68">
        <v>35</v>
      </c>
      <c r="G145" s="65"/>
      <c r="H145" s="69"/>
      <c r="I145" s="70"/>
      <c r="J145" s="70"/>
      <c r="K145" s="34" t="s">
        <v>65</v>
      </c>
      <c r="L145" s="77">
        <v>145</v>
      </c>
      <c r="M145" s="77"/>
      <c r="N145" s="72"/>
      <c r="O145" s="79" t="s">
        <v>176</v>
      </c>
      <c r="P145" s="81">
        <v>43648.13275462963</v>
      </c>
      <c r="Q145" s="79" t="s">
        <v>420</v>
      </c>
      <c r="R145" s="79"/>
      <c r="S145" s="79"/>
      <c r="T145" s="79"/>
      <c r="U145" s="79"/>
      <c r="V145" s="82" t="s">
        <v>671</v>
      </c>
      <c r="W145" s="81">
        <v>43648.13275462963</v>
      </c>
      <c r="X145" s="82" t="s">
        <v>829</v>
      </c>
      <c r="Y145" s="79"/>
      <c r="Z145" s="79"/>
      <c r="AA145" s="85" t="s">
        <v>1018</v>
      </c>
      <c r="AB145" s="79"/>
      <c r="AC145" s="79" t="b">
        <v>0</v>
      </c>
      <c r="AD145" s="79">
        <v>0</v>
      </c>
      <c r="AE145" s="85" t="s">
        <v>1083</v>
      </c>
      <c r="AF145" s="79" t="b">
        <v>0</v>
      </c>
      <c r="AG145" s="79" t="s">
        <v>1096</v>
      </c>
      <c r="AH145" s="79"/>
      <c r="AI145" s="85" t="s">
        <v>1083</v>
      </c>
      <c r="AJ145" s="79" t="b">
        <v>0</v>
      </c>
      <c r="AK145" s="79">
        <v>9</v>
      </c>
      <c r="AL145" s="85" t="s">
        <v>1017</v>
      </c>
      <c r="AM145" s="79" t="s">
        <v>1110</v>
      </c>
      <c r="AN145" s="79" t="b">
        <v>0</v>
      </c>
      <c r="AO145" s="85" t="s">
        <v>1017</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4</v>
      </c>
      <c r="BC145" s="78" t="str">
        <f>REPLACE(INDEX(GroupVertices[Group],MATCH(Edges[[#This Row],[Vertex 2]],GroupVertices[Vertex],0)),1,1,"")</f>
        <v>4</v>
      </c>
      <c r="BD145" s="48">
        <v>0</v>
      </c>
      <c r="BE145" s="49">
        <v>0</v>
      </c>
      <c r="BF145" s="48">
        <v>1</v>
      </c>
      <c r="BG145" s="49">
        <v>3.5714285714285716</v>
      </c>
      <c r="BH145" s="48">
        <v>0</v>
      </c>
      <c r="BI145" s="49">
        <v>0</v>
      </c>
      <c r="BJ145" s="48">
        <v>27</v>
      </c>
      <c r="BK145" s="49">
        <v>96.42857142857143</v>
      </c>
      <c r="BL145" s="48">
        <v>28</v>
      </c>
    </row>
    <row r="146" spans="1:64" ht="15">
      <c r="A146" s="64" t="s">
        <v>328</v>
      </c>
      <c r="B146" s="64" t="s">
        <v>327</v>
      </c>
      <c r="C146" s="65" t="s">
        <v>3331</v>
      </c>
      <c r="D146" s="66">
        <v>3</v>
      </c>
      <c r="E146" s="67" t="s">
        <v>132</v>
      </c>
      <c r="F146" s="68">
        <v>35</v>
      </c>
      <c r="G146" s="65"/>
      <c r="H146" s="69"/>
      <c r="I146" s="70"/>
      <c r="J146" s="70"/>
      <c r="K146" s="34" t="s">
        <v>66</v>
      </c>
      <c r="L146" s="77">
        <v>146</v>
      </c>
      <c r="M146" s="77"/>
      <c r="N146" s="72"/>
      <c r="O146" s="79" t="s">
        <v>385</v>
      </c>
      <c r="P146" s="81">
        <v>43664.24353009259</v>
      </c>
      <c r="Q146" s="79" t="s">
        <v>443</v>
      </c>
      <c r="R146" s="79"/>
      <c r="S146" s="79"/>
      <c r="T146" s="79"/>
      <c r="U146" s="79"/>
      <c r="V146" s="82" t="s">
        <v>671</v>
      </c>
      <c r="W146" s="81">
        <v>43664.24353009259</v>
      </c>
      <c r="X146" s="82" t="s">
        <v>830</v>
      </c>
      <c r="Y146" s="79"/>
      <c r="Z146" s="79"/>
      <c r="AA146" s="85" t="s">
        <v>1019</v>
      </c>
      <c r="AB146" s="79"/>
      <c r="AC146" s="79" t="b">
        <v>0</v>
      </c>
      <c r="AD146" s="79">
        <v>0</v>
      </c>
      <c r="AE146" s="85" t="s">
        <v>1083</v>
      </c>
      <c r="AF146" s="79" t="b">
        <v>0</v>
      </c>
      <c r="AG146" s="79" t="s">
        <v>1096</v>
      </c>
      <c r="AH146" s="79"/>
      <c r="AI146" s="85" t="s">
        <v>1083</v>
      </c>
      <c r="AJ146" s="79" t="b">
        <v>0</v>
      </c>
      <c r="AK146" s="79">
        <v>10</v>
      </c>
      <c r="AL146" s="85" t="s">
        <v>1031</v>
      </c>
      <c r="AM146" s="79" t="s">
        <v>1110</v>
      </c>
      <c r="AN146" s="79" t="b">
        <v>0</v>
      </c>
      <c r="AO146" s="85" t="s">
        <v>1031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v>0</v>
      </c>
      <c r="BE146" s="49">
        <v>0</v>
      </c>
      <c r="BF146" s="48">
        <v>1</v>
      </c>
      <c r="BG146" s="49">
        <v>4.545454545454546</v>
      </c>
      <c r="BH146" s="48">
        <v>0</v>
      </c>
      <c r="BI146" s="49">
        <v>0</v>
      </c>
      <c r="BJ146" s="48">
        <v>21</v>
      </c>
      <c r="BK146" s="49">
        <v>95.45454545454545</v>
      </c>
      <c r="BL146" s="48">
        <v>22</v>
      </c>
    </row>
    <row r="147" spans="1:64" ht="15">
      <c r="A147" s="64" t="s">
        <v>329</v>
      </c>
      <c r="B147" s="64" t="s">
        <v>328</v>
      </c>
      <c r="C147" s="65" t="s">
        <v>3331</v>
      </c>
      <c r="D147" s="66">
        <v>3</v>
      </c>
      <c r="E147" s="67" t="s">
        <v>132</v>
      </c>
      <c r="F147" s="68">
        <v>35</v>
      </c>
      <c r="G147" s="65"/>
      <c r="H147" s="69"/>
      <c r="I147" s="70"/>
      <c r="J147" s="70"/>
      <c r="K147" s="34" t="s">
        <v>65</v>
      </c>
      <c r="L147" s="77">
        <v>147</v>
      </c>
      <c r="M147" s="77"/>
      <c r="N147" s="72"/>
      <c r="O147" s="79" t="s">
        <v>385</v>
      </c>
      <c r="P147" s="81">
        <v>43647.49429398148</v>
      </c>
      <c r="Q147" s="79" t="s">
        <v>420</v>
      </c>
      <c r="R147" s="79"/>
      <c r="S147" s="79"/>
      <c r="T147" s="79"/>
      <c r="U147" s="79"/>
      <c r="V147" s="82" t="s">
        <v>672</v>
      </c>
      <c r="W147" s="81">
        <v>43647.49429398148</v>
      </c>
      <c r="X147" s="82" t="s">
        <v>831</v>
      </c>
      <c r="Y147" s="79"/>
      <c r="Z147" s="79"/>
      <c r="AA147" s="85" t="s">
        <v>1020</v>
      </c>
      <c r="AB147" s="79"/>
      <c r="AC147" s="79" t="b">
        <v>0</v>
      </c>
      <c r="AD147" s="79">
        <v>0</v>
      </c>
      <c r="AE147" s="85" t="s">
        <v>1083</v>
      </c>
      <c r="AF147" s="79" t="b">
        <v>0</v>
      </c>
      <c r="AG147" s="79" t="s">
        <v>1096</v>
      </c>
      <c r="AH147" s="79"/>
      <c r="AI147" s="85" t="s">
        <v>1083</v>
      </c>
      <c r="AJ147" s="79" t="b">
        <v>0</v>
      </c>
      <c r="AK147" s="79">
        <v>7</v>
      </c>
      <c r="AL147" s="85" t="s">
        <v>1017</v>
      </c>
      <c r="AM147" s="79" t="s">
        <v>1110</v>
      </c>
      <c r="AN147" s="79" t="b">
        <v>0</v>
      </c>
      <c r="AO147" s="85" t="s">
        <v>1017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0</v>
      </c>
      <c r="BE147" s="49">
        <v>0</v>
      </c>
      <c r="BF147" s="48">
        <v>1</v>
      </c>
      <c r="BG147" s="49">
        <v>3.5714285714285716</v>
      </c>
      <c r="BH147" s="48">
        <v>0</v>
      </c>
      <c r="BI147" s="49">
        <v>0</v>
      </c>
      <c r="BJ147" s="48">
        <v>27</v>
      </c>
      <c r="BK147" s="49">
        <v>96.42857142857143</v>
      </c>
      <c r="BL147" s="48">
        <v>28</v>
      </c>
    </row>
    <row r="148" spans="1:64" ht="15">
      <c r="A148" s="64" t="s">
        <v>323</v>
      </c>
      <c r="B148" s="64" t="s">
        <v>323</v>
      </c>
      <c r="C148" s="65" t="s">
        <v>3331</v>
      </c>
      <c r="D148" s="66">
        <v>3</v>
      </c>
      <c r="E148" s="67" t="s">
        <v>132</v>
      </c>
      <c r="F148" s="68">
        <v>35</v>
      </c>
      <c r="G148" s="65"/>
      <c r="H148" s="69"/>
      <c r="I148" s="70"/>
      <c r="J148" s="70"/>
      <c r="K148" s="34" t="s">
        <v>65</v>
      </c>
      <c r="L148" s="77">
        <v>148</v>
      </c>
      <c r="M148" s="77"/>
      <c r="N148" s="72"/>
      <c r="O148" s="79" t="s">
        <v>176</v>
      </c>
      <c r="P148" s="81">
        <v>43665.02297453704</v>
      </c>
      <c r="Q148" s="79" t="s">
        <v>455</v>
      </c>
      <c r="R148" s="82" t="s">
        <v>504</v>
      </c>
      <c r="S148" s="79" t="s">
        <v>517</v>
      </c>
      <c r="T148" s="79"/>
      <c r="U148" s="79"/>
      <c r="V148" s="82" t="s">
        <v>667</v>
      </c>
      <c r="W148" s="81">
        <v>43665.02297453704</v>
      </c>
      <c r="X148" s="82" t="s">
        <v>832</v>
      </c>
      <c r="Y148" s="79"/>
      <c r="Z148" s="79"/>
      <c r="AA148" s="85" t="s">
        <v>1021</v>
      </c>
      <c r="AB148" s="79"/>
      <c r="AC148" s="79" t="b">
        <v>0</v>
      </c>
      <c r="AD148" s="79">
        <v>7</v>
      </c>
      <c r="AE148" s="85" t="s">
        <v>1083</v>
      </c>
      <c r="AF148" s="79" t="b">
        <v>1</v>
      </c>
      <c r="AG148" s="79" t="s">
        <v>1098</v>
      </c>
      <c r="AH148" s="79"/>
      <c r="AI148" s="85" t="s">
        <v>1031</v>
      </c>
      <c r="AJ148" s="79" t="b">
        <v>0</v>
      </c>
      <c r="AK148" s="79">
        <v>3</v>
      </c>
      <c r="AL148" s="85" t="s">
        <v>1083</v>
      </c>
      <c r="AM148" s="79" t="s">
        <v>1110</v>
      </c>
      <c r="AN148" s="79" t="b">
        <v>0</v>
      </c>
      <c r="AO148" s="85" t="s">
        <v>1021</v>
      </c>
      <c r="AP148" s="79" t="s">
        <v>176</v>
      </c>
      <c r="AQ148" s="79">
        <v>0</v>
      </c>
      <c r="AR148" s="79">
        <v>0</v>
      </c>
      <c r="AS148" s="79" t="s">
        <v>1129</v>
      </c>
      <c r="AT148" s="79" t="s">
        <v>1134</v>
      </c>
      <c r="AU148" s="79" t="s">
        <v>1139</v>
      </c>
      <c r="AV148" s="79" t="s">
        <v>1146</v>
      </c>
      <c r="AW148" s="79" t="s">
        <v>1153</v>
      </c>
      <c r="AX148" s="79" t="s">
        <v>1160</v>
      </c>
      <c r="AY148" s="79" t="s">
        <v>1161</v>
      </c>
      <c r="AZ148" s="82" t="s">
        <v>1169</v>
      </c>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10</v>
      </c>
      <c r="BK148" s="49">
        <v>100</v>
      </c>
      <c r="BL148" s="48">
        <v>10</v>
      </c>
    </row>
    <row r="149" spans="1:64" ht="15">
      <c r="A149" s="64" t="s">
        <v>329</v>
      </c>
      <c r="B149" s="64" t="s">
        <v>323</v>
      </c>
      <c r="C149" s="65" t="s">
        <v>3331</v>
      </c>
      <c r="D149" s="66">
        <v>3</v>
      </c>
      <c r="E149" s="67" t="s">
        <v>132</v>
      </c>
      <c r="F149" s="68">
        <v>35</v>
      </c>
      <c r="G149" s="65"/>
      <c r="H149" s="69"/>
      <c r="I149" s="70"/>
      <c r="J149" s="70"/>
      <c r="K149" s="34" t="s">
        <v>65</v>
      </c>
      <c r="L149" s="77">
        <v>149</v>
      </c>
      <c r="M149" s="77"/>
      <c r="N149" s="72"/>
      <c r="O149" s="79" t="s">
        <v>385</v>
      </c>
      <c r="P149" s="81">
        <v>43665.10172453704</v>
      </c>
      <c r="Q149" s="79" t="s">
        <v>453</v>
      </c>
      <c r="R149" s="79"/>
      <c r="S149" s="79"/>
      <c r="T149" s="79"/>
      <c r="U149" s="79"/>
      <c r="V149" s="82" t="s">
        <v>672</v>
      </c>
      <c r="W149" s="81">
        <v>43665.10172453704</v>
      </c>
      <c r="X149" s="82" t="s">
        <v>833</v>
      </c>
      <c r="Y149" s="79"/>
      <c r="Z149" s="79"/>
      <c r="AA149" s="85" t="s">
        <v>1022</v>
      </c>
      <c r="AB149" s="79"/>
      <c r="AC149" s="79" t="b">
        <v>0</v>
      </c>
      <c r="AD149" s="79">
        <v>0</v>
      </c>
      <c r="AE149" s="85" t="s">
        <v>1083</v>
      </c>
      <c r="AF149" s="79" t="b">
        <v>1</v>
      </c>
      <c r="AG149" s="79" t="s">
        <v>1098</v>
      </c>
      <c r="AH149" s="79"/>
      <c r="AI149" s="85" t="s">
        <v>1031</v>
      </c>
      <c r="AJ149" s="79" t="b">
        <v>0</v>
      </c>
      <c r="AK149" s="79">
        <v>3</v>
      </c>
      <c r="AL149" s="85" t="s">
        <v>1021</v>
      </c>
      <c r="AM149" s="79" t="s">
        <v>1110</v>
      </c>
      <c r="AN149" s="79" t="b">
        <v>0</v>
      </c>
      <c r="AO149" s="85" t="s">
        <v>1021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0</v>
      </c>
      <c r="BE149" s="49">
        <v>0</v>
      </c>
      <c r="BF149" s="48">
        <v>0</v>
      </c>
      <c r="BG149" s="49">
        <v>0</v>
      </c>
      <c r="BH149" s="48">
        <v>0</v>
      </c>
      <c r="BI149" s="49">
        <v>0</v>
      </c>
      <c r="BJ149" s="48">
        <v>10</v>
      </c>
      <c r="BK149" s="49">
        <v>100</v>
      </c>
      <c r="BL149" s="48">
        <v>10</v>
      </c>
    </row>
    <row r="150" spans="1:64" ht="15">
      <c r="A150" s="64" t="s">
        <v>329</v>
      </c>
      <c r="B150" s="64" t="s">
        <v>327</v>
      </c>
      <c r="C150" s="65" t="s">
        <v>3331</v>
      </c>
      <c r="D150" s="66">
        <v>3</v>
      </c>
      <c r="E150" s="67" t="s">
        <v>132</v>
      </c>
      <c r="F150" s="68">
        <v>35</v>
      </c>
      <c r="G150" s="65"/>
      <c r="H150" s="69"/>
      <c r="I150" s="70"/>
      <c r="J150" s="70"/>
      <c r="K150" s="34" t="s">
        <v>65</v>
      </c>
      <c r="L150" s="77">
        <v>150</v>
      </c>
      <c r="M150" s="77"/>
      <c r="N150" s="72"/>
      <c r="O150" s="79" t="s">
        <v>385</v>
      </c>
      <c r="P150" s="81">
        <v>43664.291400462964</v>
      </c>
      <c r="Q150" s="79" t="s">
        <v>443</v>
      </c>
      <c r="R150" s="79"/>
      <c r="S150" s="79"/>
      <c r="T150" s="79"/>
      <c r="U150" s="79"/>
      <c r="V150" s="82" t="s">
        <v>672</v>
      </c>
      <c r="W150" s="81">
        <v>43664.291400462964</v>
      </c>
      <c r="X150" s="82" t="s">
        <v>834</v>
      </c>
      <c r="Y150" s="79"/>
      <c r="Z150" s="79"/>
      <c r="AA150" s="85" t="s">
        <v>1023</v>
      </c>
      <c r="AB150" s="79"/>
      <c r="AC150" s="79" t="b">
        <v>0</v>
      </c>
      <c r="AD150" s="79">
        <v>0</v>
      </c>
      <c r="AE150" s="85" t="s">
        <v>1083</v>
      </c>
      <c r="AF150" s="79" t="b">
        <v>0</v>
      </c>
      <c r="AG150" s="79" t="s">
        <v>1096</v>
      </c>
      <c r="AH150" s="79"/>
      <c r="AI150" s="85" t="s">
        <v>1083</v>
      </c>
      <c r="AJ150" s="79" t="b">
        <v>0</v>
      </c>
      <c r="AK150" s="79">
        <v>10</v>
      </c>
      <c r="AL150" s="85" t="s">
        <v>1031</v>
      </c>
      <c r="AM150" s="79" t="s">
        <v>1110</v>
      </c>
      <c r="AN150" s="79" t="b">
        <v>0</v>
      </c>
      <c r="AO150" s="85" t="s">
        <v>1031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0</v>
      </c>
      <c r="BE150" s="49">
        <v>0</v>
      </c>
      <c r="BF150" s="48">
        <v>1</v>
      </c>
      <c r="BG150" s="49">
        <v>4.545454545454546</v>
      </c>
      <c r="BH150" s="48">
        <v>0</v>
      </c>
      <c r="BI150" s="49">
        <v>0</v>
      </c>
      <c r="BJ150" s="48">
        <v>21</v>
      </c>
      <c r="BK150" s="49">
        <v>95.45454545454545</v>
      </c>
      <c r="BL150" s="48">
        <v>22</v>
      </c>
    </row>
    <row r="151" spans="1:64" ht="15">
      <c r="A151" s="64" t="s">
        <v>330</v>
      </c>
      <c r="B151" s="64" t="s">
        <v>330</v>
      </c>
      <c r="C151" s="65" t="s">
        <v>3332</v>
      </c>
      <c r="D151" s="66">
        <v>3</v>
      </c>
      <c r="E151" s="67" t="s">
        <v>136</v>
      </c>
      <c r="F151" s="68">
        <v>35</v>
      </c>
      <c r="G151" s="65"/>
      <c r="H151" s="69"/>
      <c r="I151" s="70"/>
      <c r="J151" s="70"/>
      <c r="K151" s="34" t="s">
        <v>65</v>
      </c>
      <c r="L151" s="77">
        <v>151</v>
      </c>
      <c r="M151" s="77"/>
      <c r="N151" s="72"/>
      <c r="O151" s="79" t="s">
        <v>176</v>
      </c>
      <c r="P151" s="81">
        <v>43664.42450231482</v>
      </c>
      <c r="Q151" s="79" t="s">
        <v>456</v>
      </c>
      <c r="R151" s="82" t="s">
        <v>505</v>
      </c>
      <c r="S151" s="79" t="s">
        <v>522</v>
      </c>
      <c r="T151" s="79" t="s">
        <v>536</v>
      </c>
      <c r="U151" s="79"/>
      <c r="V151" s="82" t="s">
        <v>673</v>
      </c>
      <c r="W151" s="81">
        <v>43664.42450231482</v>
      </c>
      <c r="X151" s="82" t="s">
        <v>835</v>
      </c>
      <c r="Y151" s="79"/>
      <c r="Z151" s="79"/>
      <c r="AA151" s="85" t="s">
        <v>1024</v>
      </c>
      <c r="AB151" s="79"/>
      <c r="AC151" s="79" t="b">
        <v>0</v>
      </c>
      <c r="AD151" s="79">
        <v>0</v>
      </c>
      <c r="AE151" s="85" t="s">
        <v>1083</v>
      </c>
      <c r="AF151" s="79" t="b">
        <v>0</v>
      </c>
      <c r="AG151" s="79" t="s">
        <v>1096</v>
      </c>
      <c r="AH151" s="79"/>
      <c r="AI151" s="85" t="s">
        <v>1083</v>
      </c>
      <c r="AJ151" s="79" t="b">
        <v>0</v>
      </c>
      <c r="AK151" s="79">
        <v>0</v>
      </c>
      <c r="AL151" s="85" t="s">
        <v>1083</v>
      </c>
      <c r="AM151" s="79" t="s">
        <v>1119</v>
      </c>
      <c r="AN151" s="79" t="b">
        <v>0</v>
      </c>
      <c r="AO151" s="85" t="s">
        <v>1024</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10</v>
      </c>
      <c r="BK151" s="49">
        <v>100</v>
      </c>
      <c r="BL151" s="48">
        <v>10</v>
      </c>
    </row>
    <row r="152" spans="1:64" ht="15">
      <c r="A152" s="64" t="s">
        <v>330</v>
      </c>
      <c r="B152" s="64" t="s">
        <v>330</v>
      </c>
      <c r="C152" s="65" t="s">
        <v>3332</v>
      </c>
      <c r="D152" s="66">
        <v>3</v>
      </c>
      <c r="E152" s="67" t="s">
        <v>136</v>
      </c>
      <c r="F152" s="68">
        <v>35</v>
      </c>
      <c r="G152" s="65"/>
      <c r="H152" s="69"/>
      <c r="I152" s="70"/>
      <c r="J152" s="70"/>
      <c r="K152" s="34" t="s">
        <v>65</v>
      </c>
      <c r="L152" s="77">
        <v>152</v>
      </c>
      <c r="M152" s="77"/>
      <c r="N152" s="72"/>
      <c r="O152" s="79" t="s">
        <v>176</v>
      </c>
      <c r="P152" s="81">
        <v>43665.014710648145</v>
      </c>
      <c r="Q152" s="79" t="s">
        <v>457</v>
      </c>
      <c r="R152" s="82" t="s">
        <v>506</v>
      </c>
      <c r="S152" s="79" t="s">
        <v>522</v>
      </c>
      <c r="T152" s="79" t="s">
        <v>536</v>
      </c>
      <c r="U152" s="79"/>
      <c r="V152" s="82" t="s">
        <v>673</v>
      </c>
      <c r="W152" s="81">
        <v>43665.014710648145</v>
      </c>
      <c r="X152" s="82" t="s">
        <v>836</v>
      </c>
      <c r="Y152" s="79"/>
      <c r="Z152" s="79"/>
      <c r="AA152" s="85" t="s">
        <v>1025</v>
      </c>
      <c r="AB152" s="79"/>
      <c r="AC152" s="79" t="b">
        <v>0</v>
      </c>
      <c r="AD152" s="79">
        <v>0</v>
      </c>
      <c r="AE152" s="85" t="s">
        <v>1083</v>
      </c>
      <c r="AF152" s="79" t="b">
        <v>0</v>
      </c>
      <c r="AG152" s="79" t="s">
        <v>1096</v>
      </c>
      <c r="AH152" s="79"/>
      <c r="AI152" s="85" t="s">
        <v>1083</v>
      </c>
      <c r="AJ152" s="79" t="b">
        <v>0</v>
      </c>
      <c r="AK152" s="79">
        <v>0</v>
      </c>
      <c r="AL152" s="85" t="s">
        <v>1083</v>
      </c>
      <c r="AM152" s="79" t="s">
        <v>1119</v>
      </c>
      <c r="AN152" s="79" t="b">
        <v>0</v>
      </c>
      <c r="AO152" s="85" t="s">
        <v>1025</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10</v>
      </c>
      <c r="BK152" s="49">
        <v>100</v>
      </c>
      <c r="BL152" s="48">
        <v>10</v>
      </c>
    </row>
    <row r="153" spans="1:64" ht="15">
      <c r="A153" s="64" t="s">
        <v>330</v>
      </c>
      <c r="B153" s="64" t="s">
        <v>330</v>
      </c>
      <c r="C153" s="65" t="s">
        <v>3332</v>
      </c>
      <c r="D153" s="66">
        <v>3</v>
      </c>
      <c r="E153" s="67" t="s">
        <v>136</v>
      </c>
      <c r="F153" s="68">
        <v>35</v>
      </c>
      <c r="G153" s="65"/>
      <c r="H153" s="69"/>
      <c r="I153" s="70"/>
      <c r="J153" s="70"/>
      <c r="K153" s="34" t="s">
        <v>65</v>
      </c>
      <c r="L153" s="77">
        <v>153</v>
      </c>
      <c r="M153" s="77"/>
      <c r="N153" s="72"/>
      <c r="O153" s="79" t="s">
        <v>176</v>
      </c>
      <c r="P153" s="81">
        <v>43665.17449074074</v>
      </c>
      <c r="Q153" s="79" t="s">
        <v>458</v>
      </c>
      <c r="R153" s="82" t="s">
        <v>507</v>
      </c>
      <c r="S153" s="79" t="s">
        <v>522</v>
      </c>
      <c r="T153" s="79" t="s">
        <v>536</v>
      </c>
      <c r="U153" s="79"/>
      <c r="V153" s="82" t="s">
        <v>673</v>
      </c>
      <c r="W153" s="81">
        <v>43665.17449074074</v>
      </c>
      <c r="X153" s="82" t="s">
        <v>837</v>
      </c>
      <c r="Y153" s="79"/>
      <c r="Z153" s="79"/>
      <c r="AA153" s="85" t="s">
        <v>1026</v>
      </c>
      <c r="AB153" s="79"/>
      <c r="AC153" s="79" t="b">
        <v>0</v>
      </c>
      <c r="AD153" s="79">
        <v>4</v>
      </c>
      <c r="AE153" s="85" t="s">
        <v>1083</v>
      </c>
      <c r="AF153" s="79" t="b">
        <v>0</v>
      </c>
      <c r="AG153" s="79" t="s">
        <v>1096</v>
      </c>
      <c r="AH153" s="79"/>
      <c r="AI153" s="85" t="s">
        <v>1083</v>
      </c>
      <c r="AJ153" s="79" t="b">
        <v>0</v>
      </c>
      <c r="AK153" s="79">
        <v>0</v>
      </c>
      <c r="AL153" s="85" t="s">
        <v>1083</v>
      </c>
      <c r="AM153" s="79" t="s">
        <v>1119</v>
      </c>
      <c r="AN153" s="79" t="b">
        <v>0</v>
      </c>
      <c r="AO153" s="85" t="s">
        <v>1026</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10</v>
      </c>
      <c r="BK153" s="49">
        <v>100</v>
      </c>
      <c r="BL153" s="48">
        <v>10</v>
      </c>
    </row>
    <row r="154" spans="1:64" ht="15">
      <c r="A154" s="64" t="s">
        <v>331</v>
      </c>
      <c r="B154" s="64" t="s">
        <v>300</v>
      </c>
      <c r="C154" s="65" t="s">
        <v>3331</v>
      </c>
      <c r="D154" s="66">
        <v>3</v>
      </c>
      <c r="E154" s="67" t="s">
        <v>132</v>
      </c>
      <c r="F154" s="68">
        <v>35</v>
      </c>
      <c r="G154" s="65"/>
      <c r="H154" s="69"/>
      <c r="I154" s="70"/>
      <c r="J154" s="70"/>
      <c r="K154" s="34" t="s">
        <v>65</v>
      </c>
      <c r="L154" s="77">
        <v>154</v>
      </c>
      <c r="M154" s="77"/>
      <c r="N154" s="72"/>
      <c r="O154" s="79" t="s">
        <v>385</v>
      </c>
      <c r="P154" s="81">
        <v>43654.63957175926</v>
      </c>
      <c r="Q154" s="79" t="s">
        <v>434</v>
      </c>
      <c r="R154" s="79"/>
      <c r="S154" s="79"/>
      <c r="T154" s="79"/>
      <c r="U154" s="79"/>
      <c r="V154" s="82" t="s">
        <v>674</v>
      </c>
      <c r="W154" s="81">
        <v>43654.63957175926</v>
      </c>
      <c r="X154" s="82" t="s">
        <v>838</v>
      </c>
      <c r="Y154" s="79"/>
      <c r="Z154" s="79"/>
      <c r="AA154" s="85" t="s">
        <v>1027</v>
      </c>
      <c r="AB154" s="79"/>
      <c r="AC154" s="79" t="b">
        <v>0</v>
      </c>
      <c r="AD154" s="79">
        <v>0</v>
      </c>
      <c r="AE154" s="85" t="s">
        <v>1083</v>
      </c>
      <c r="AF154" s="79" t="b">
        <v>0</v>
      </c>
      <c r="AG154" s="79" t="s">
        <v>1096</v>
      </c>
      <c r="AH154" s="79"/>
      <c r="AI154" s="85" t="s">
        <v>1083</v>
      </c>
      <c r="AJ154" s="79" t="b">
        <v>0</v>
      </c>
      <c r="AK154" s="79">
        <v>2</v>
      </c>
      <c r="AL154" s="85" t="s">
        <v>980</v>
      </c>
      <c r="AM154" s="79" t="s">
        <v>1110</v>
      </c>
      <c r="AN154" s="79" t="b">
        <v>0</v>
      </c>
      <c r="AO154" s="85" t="s">
        <v>980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v>1</v>
      </c>
      <c r="BE154" s="49">
        <v>4</v>
      </c>
      <c r="BF154" s="48">
        <v>0</v>
      </c>
      <c r="BG154" s="49">
        <v>0</v>
      </c>
      <c r="BH154" s="48">
        <v>0</v>
      </c>
      <c r="BI154" s="49">
        <v>0</v>
      </c>
      <c r="BJ154" s="48">
        <v>24</v>
      </c>
      <c r="BK154" s="49">
        <v>96</v>
      </c>
      <c r="BL154" s="48">
        <v>25</v>
      </c>
    </row>
    <row r="155" spans="1:64" ht="15">
      <c r="A155" s="64" t="s">
        <v>331</v>
      </c>
      <c r="B155" s="64" t="s">
        <v>335</v>
      </c>
      <c r="C155" s="65" t="s">
        <v>3331</v>
      </c>
      <c r="D155" s="66">
        <v>3</v>
      </c>
      <c r="E155" s="67" t="s">
        <v>132</v>
      </c>
      <c r="F155" s="68">
        <v>35</v>
      </c>
      <c r="G155" s="65"/>
      <c r="H155" s="69"/>
      <c r="I155" s="70"/>
      <c r="J155" s="70"/>
      <c r="K155" s="34" t="s">
        <v>65</v>
      </c>
      <c r="L155" s="77">
        <v>155</v>
      </c>
      <c r="M155" s="77"/>
      <c r="N155" s="72"/>
      <c r="O155" s="79" t="s">
        <v>385</v>
      </c>
      <c r="P155" s="81">
        <v>43665.22450231481</v>
      </c>
      <c r="Q155" s="79" t="s">
        <v>446</v>
      </c>
      <c r="R155" s="79"/>
      <c r="S155" s="79"/>
      <c r="T155" s="79"/>
      <c r="U155" s="79"/>
      <c r="V155" s="82" t="s">
        <v>674</v>
      </c>
      <c r="W155" s="81">
        <v>43665.22450231481</v>
      </c>
      <c r="X155" s="82" t="s">
        <v>839</v>
      </c>
      <c r="Y155" s="79"/>
      <c r="Z155" s="79"/>
      <c r="AA155" s="85" t="s">
        <v>1028</v>
      </c>
      <c r="AB155" s="79"/>
      <c r="AC155" s="79" t="b">
        <v>0</v>
      </c>
      <c r="AD155" s="79">
        <v>0</v>
      </c>
      <c r="AE155" s="85" t="s">
        <v>1083</v>
      </c>
      <c r="AF155" s="79" t="b">
        <v>0</v>
      </c>
      <c r="AG155" s="79" t="s">
        <v>1096</v>
      </c>
      <c r="AH155" s="79"/>
      <c r="AI155" s="85" t="s">
        <v>1083</v>
      </c>
      <c r="AJ155" s="79" t="b">
        <v>0</v>
      </c>
      <c r="AK155" s="79">
        <v>11</v>
      </c>
      <c r="AL155" s="85" t="s">
        <v>1033</v>
      </c>
      <c r="AM155" s="79" t="s">
        <v>1110</v>
      </c>
      <c r="AN155" s="79" t="b">
        <v>0</v>
      </c>
      <c r="AO155" s="85" t="s">
        <v>1033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29</v>
      </c>
      <c r="BK155" s="49">
        <v>100</v>
      </c>
      <c r="BL155" s="48">
        <v>29</v>
      </c>
    </row>
    <row r="156" spans="1:64" ht="15">
      <c r="A156" s="64" t="s">
        <v>332</v>
      </c>
      <c r="B156" s="64" t="s">
        <v>335</v>
      </c>
      <c r="C156" s="65" t="s">
        <v>3331</v>
      </c>
      <c r="D156" s="66">
        <v>3</v>
      </c>
      <c r="E156" s="67" t="s">
        <v>132</v>
      </c>
      <c r="F156" s="68">
        <v>35</v>
      </c>
      <c r="G156" s="65"/>
      <c r="H156" s="69"/>
      <c r="I156" s="70"/>
      <c r="J156" s="70"/>
      <c r="K156" s="34" t="s">
        <v>65</v>
      </c>
      <c r="L156" s="77">
        <v>156</v>
      </c>
      <c r="M156" s="77"/>
      <c r="N156" s="72"/>
      <c r="O156" s="79" t="s">
        <v>385</v>
      </c>
      <c r="P156" s="81">
        <v>43665.28796296296</v>
      </c>
      <c r="Q156" s="79" t="s">
        <v>446</v>
      </c>
      <c r="R156" s="79"/>
      <c r="S156" s="79"/>
      <c r="T156" s="79"/>
      <c r="U156" s="79"/>
      <c r="V156" s="82" t="s">
        <v>675</v>
      </c>
      <c r="W156" s="81">
        <v>43665.28796296296</v>
      </c>
      <c r="X156" s="82" t="s">
        <v>840</v>
      </c>
      <c r="Y156" s="79"/>
      <c r="Z156" s="79"/>
      <c r="AA156" s="85" t="s">
        <v>1029</v>
      </c>
      <c r="AB156" s="79"/>
      <c r="AC156" s="79" t="b">
        <v>0</v>
      </c>
      <c r="AD156" s="79">
        <v>0</v>
      </c>
      <c r="AE156" s="85" t="s">
        <v>1083</v>
      </c>
      <c r="AF156" s="79" t="b">
        <v>0</v>
      </c>
      <c r="AG156" s="79" t="s">
        <v>1096</v>
      </c>
      <c r="AH156" s="79"/>
      <c r="AI156" s="85" t="s">
        <v>1083</v>
      </c>
      <c r="AJ156" s="79" t="b">
        <v>0</v>
      </c>
      <c r="AK156" s="79">
        <v>11</v>
      </c>
      <c r="AL156" s="85" t="s">
        <v>1033</v>
      </c>
      <c r="AM156" s="79" t="s">
        <v>1110</v>
      </c>
      <c r="AN156" s="79" t="b">
        <v>0</v>
      </c>
      <c r="AO156" s="85" t="s">
        <v>1033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v>0</v>
      </c>
      <c r="BE156" s="49">
        <v>0</v>
      </c>
      <c r="BF156" s="48">
        <v>0</v>
      </c>
      <c r="BG156" s="49">
        <v>0</v>
      </c>
      <c r="BH156" s="48">
        <v>0</v>
      </c>
      <c r="BI156" s="49">
        <v>0</v>
      </c>
      <c r="BJ156" s="48">
        <v>29</v>
      </c>
      <c r="BK156" s="49">
        <v>100</v>
      </c>
      <c r="BL156" s="48">
        <v>29</v>
      </c>
    </row>
    <row r="157" spans="1:64" ht="15">
      <c r="A157" s="64" t="s">
        <v>333</v>
      </c>
      <c r="B157" s="64" t="s">
        <v>335</v>
      </c>
      <c r="C157" s="65" t="s">
        <v>3331</v>
      </c>
      <c r="D157" s="66">
        <v>3</v>
      </c>
      <c r="E157" s="67" t="s">
        <v>132</v>
      </c>
      <c r="F157" s="68">
        <v>35</v>
      </c>
      <c r="G157" s="65"/>
      <c r="H157" s="69"/>
      <c r="I157" s="70"/>
      <c r="J157" s="70"/>
      <c r="K157" s="34" t="s">
        <v>65</v>
      </c>
      <c r="L157" s="77">
        <v>157</v>
      </c>
      <c r="M157" s="77"/>
      <c r="N157" s="72"/>
      <c r="O157" s="79" t="s">
        <v>385</v>
      </c>
      <c r="P157" s="81">
        <v>43665.31039351852</v>
      </c>
      <c r="Q157" s="79" t="s">
        <v>446</v>
      </c>
      <c r="R157" s="79"/>
      <c r="S157" s="79"/>
      <c r="T157" s="79"/>
      <c r="U157" s="79"/>
      <c r="V157" s="82" t="s">
        <v>653</v>
      </c>
      <c r="W157" s="81">
        <v>43665.31039351852</v>
      </c>
      <c r="X157" s="82" t="s">
        <v>841</v>
      </c>
      <c r="Y157" s="79"/>
      <c r="Z157" s="79"/>
      <c r="AA157" s="85" t="s">
        <v>1030</v>
      </c>
      <c r="AB157" s="79"/>
      <c r="AC157" s="79" t="b">
        <v>0</v>
      </c>
      <c r="AD157" s="79">
        <v>0</v>
      </c>
      <c r="AE157" s="85" t="s">
        <v>1083</v>
      </c>
      <c r="AF157" s="79" t="b">
        <v>0</v>
      </c>
      <c r="AG157" s="79" t="s">
        <v>1096</v>
      </c>
      <c r="AH157" s="79"/>
      <c r="AI157" s="85" t="s">
        <v>1083</v>
      </c>
      <c r="AJ157" s="79" t="b">
        <v>0</v>
      </c>
      <c r="AK157" s="79">
        <v>11</v>
      </c>
      <c r="AL157" s="85" t="s">
        <v>1033</v>
      </c>
      <c r="AM157" s="79" t="s">
        <v>1109</v>
      </c>
      <c r="AN157" s="79" t="b">
        <v>0</v>
      </c>
      <c r="AO157" s="85" t="s">
        <v>1033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v>0</v>
      </c>
      <c r="BE157" s="49">
        <v>0</v>
      </c>
      <c r="BF157" s="48">
        <v>0</v>
      </c>
      <c r="BG157" s="49">
        <v>0</v>
      </c>
      <c r="BH157" s="48">
        <v>0</v>
      </c>
      <c r="BI157" s="49">
        <v>0</v>
      </c>
      <c r="BJ157" s="48">
        <v>29</v>
      </c>
      <c r="BK157" s="49">
        <v>100</v>
      </c>
      <c r="BL157" s="48">
        <v>29</v>
      </c>
    </row>
    <row r="158" spans="1:64" ht="15">
      <c r="A158" s="64" t="s">
        <v>327</v>
      </c>
      <c r="B158" s="64" t="s">
        <v>327</v>
      </c>
      <c r="C158" s="65" t="s">
        <v>3331</v>
      </c>
      <c r="D158" s="66">
        <v>3</v>
      </c>
      <c r="E158" s="67" t="s">
        <v>132</v>
      </c>
      <c r="F158" s="68">
        <v>35</v>
      </c>
      <c r="G158" s="65"/>
      <c r="H158" s="69"/>
      <c r="I158" s="70"/>
      <c r="J158" s="70"/>
      <c r="K158" s="34" t="s">
        <v>65</v>
      </c>
      <c r="L158" s="77">
        <v>158</v>
      </c>
      <c r="M158" s="77"/>
      <c r="N158" s="72"/>
      <c r="O158" s="79" t="s">
        <v>176</v>
      </c>
      <c r="P158" s="81">
        <v>43664.23515046296</v>
      </c>
      <c r="Q158" s="79" t="s">
        <v>459</v>
      </c>
      <c r="R158" s="79"/>
      <c r="S158" s="79"/>
      <c r="T158" s="79"/>
      <c r="U158" s="82" t="s">
        <v>574</v>
      </c>
      <c r="V158" s="82" t="s">
        <v>574</v>
      </c>
      <c r="W158" s="81">
        <v>43664.23515046296</v>
      </c>
      <c r="X158" s="82" t="s">
        <v>842</v>
      </c>
      <c r="Y158" s="79"/>
      <c r="Z158" s="79"/>
      <c r="AA158" s="85" t="s">
        <v>1031</v>
      </c>
      <c r="AB158" s="79"/>
      <c r="AC158" s="79" t="b">
        <v>0</v>
      </c>
      <c r="AD158" s="79">
        <v>12</v>
      </c>
      <c r="AE158" s="85" t="s">
        <v>1083</v>
      </c>
      <c r="AF158" s="79" t="b">
        <v>0</v>
      </c>
      <c r="AG158" s="79" t="s">
        <v>1096</v>
      </c>
      <c r="AH158" s="79"/>
      <c r="AI158" s="85" t="s">
        <v>1083</v>
      </c>
      <c r="AJ158" s="79" t="b">
        <v>0</v>
      </c>
      <c r="AK158" s="79">
        <v>10</v>
      </c>
      <c r="AL158" s="85" t="s">
        <v>1083</v>
      </c>
      <c r="AM158" s="79" t="s">
        <v>1110</v>
      </c>
      <c r="AN158" s="79" t="b">
        <v>0</v>
      </c>
      <c r="AO158" s="85" t="s">
        <v>1031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v>0</v>
      </c>
      <c r="BE158" s="49">
        <v>0</v>
      </c>
      <c r="BF158" s="48">
        <v>1</v>
      </c>
      <c r="BG158" s="49">
        <v>2.7027027027027026</v>
      </c>
      <c r="BH158" s="48">
        <v>0</v>
      </c>
      <c r="BI158" s="49">
        <v>0</v>
      </c>
      <c r="BJ158" s="48">
        <v>36</v>
      </c>
      <c r="BK158" s="49">
        <v>97.29729729729729</v>
      </c>
      <c r="BL158" s="48">
        <v>37</v>
      </c>
    </row>
    <row r="159" spans="1:64" ht="15">
      <c r="A159" s="64" t="s">
        <v>334</v>
      </c>
      <c r="B159" s="64" t="s">
        <v>327</v>
      </c>
      <c r="C159" s="65" t="s">
        <v>3331</v>
      </c>
      <c r="D159" s="66">
        <v>3</v>
      </c>
      <c r="E159" s="67" t="s">
        <v>132</v>
      </c>
      <c r="F159" s="68">
        <v>35</v>
      </c>
      <c r="G159" s="65"/>
      <c r="H159" s="69"/>
      <c r="I159" s="70"/>
      <c r="J159" s="70"/>
      <c r="K159" s="34" t="s">
        <v>65</v>
      </c>
      <c r="L159" s="77">
        <v>159</v>
      </c>
      <c r="M159" s="77"/>
      <c r="N159" s="72"/>
      <c r="O159" s="79" t="s">
        <v>385</v>
      </c>
      <c r="P159" s="81">
        <v>43665.426087962966</v>
      </c>
      <c r="Q159" s="79" t="s">
        <v>443</v>
      </c>
      <c r="R159" s="79"/>
      <c r="S159" s="79"/>
      <c r="T159" s="79"/>
      <c r="U159" s="79"/>
      <c r="V159" s="82" t="s">
        <v>676</v>
      </c>
      <c r="W159" s="81">
        <v>43665.426087962966</v>
      </c>
      <c r="X159" s="82" t="s">
        <v>843</v>
      </c>
      <c r="Y159" s="79"/>
      <c r="Z159" s="79"/>
      <c r="AA159" s="85" t="s">
        <v>1032</v>
      </c>
      <c r="AB159" s="79"/>
      <c r="AC159" s="79" t="b">
        <v>0</v>
      </c>
      <c r="AD159" s="79">
        <v>0</v>
      </c>
      <c r="AE159" s="85" t="s">
        <v>1083</v>
      </c>
      <c r="AF159" s="79" t="b">
        <v>0</v>
      </c>
      <c r="AG159" s="79" t="s">
        <v>1096</v>
      </c>
      <c r="AH159" s="79"/>
      <c r="AI159" s="85" t="s">
        <v>1083</v>
      </c>
      <c r="AJ159" s="79" t="b">
        <v>0</v>
      </c>
      <c r="AK159" s="79">
        <v>11</v>
      </c>
      <c r="AL159" s="85" t="s">
        <v>1031</v>
      </c>
      <c r="AM159" s="79" t="s">
        <v>1110</v>
      </c>
      <c r="AN159" s="79" t="b">
        <v>0</v>
      </c>
      <c r="AO159" s="85" t="s">
        <v>1031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v>0</v>
      </c>
      <c r="BE159" s="49">
        <v>0</v>
      </c>
      <c r="BF159" s="48">
        <v>1</v>
      </c>
      <c r="BG159" s="49">
        <v>4.545454545454546</v>
      </c>
      <c r="BH159" s="48">
        <v>0</v>
      </c>
      <c r="BI159" s="49">
        <v>0</v>
      </c>
      <c r="BJ159" s="48">
        <v>21</v>
      </c>
      <c r="BK159" s="49">
        <v>95.45454545454545</v>
      </c>
      <c r="BL159" s="48">
        <v>22</v>
      </c>
    </row>
    <row r="160" spans="1:64" ht="15">
      <c r="A160" s="64" t="s">
        <v>335</v>
      </c>
      <c r="B160" s="64" t="s">
        <v>335</v>
      </c>
      <c r="C160" s="65" t="s">
        <v>3331</v>
      </c>
      <c r="D160" s="66">
        <v>3</v>
      </c>
      <c r="E160" s="67" t="s">
        <v>132</v>
      </c>
      <c r="F160" s="68">
        <v>35</v>
      </c>
      <c r="G160" s="65"/>
      <c r="H160" s="69"/>
      <c r="I160" s="70"/>
      <c r="J160" s="70"/>
      <c r="K160" s="34" t="s">
        <v>65</v>
      </c>
      <c r="L160" s="77">
        <v>160</v>
      </c>
      <c r="M160" s="77"/>
      <c r="N160" s="72"/>
      <c r="O160" s="79" t="s">
        <v>176</v>
      </c>
      <c r="P160" s="81">
        <v>43664.46288194445</v>
      </c>
      <c r="Q160" s="79" t="s">
        <v>460</v>
      </c>
      <c r="R160" s="79"/>
      <c r="S160" s="79"/>
      <c r="T160" s="79"/>
      <c r="U160" s="82" t="s">
        <v>575</v>
      </c>
      <c r="V160" s="82" t="s">
        <v>575</v>
      </c>
      <c r="W160" s="81">
        <v>43664.46288194445</v>
      </c>
      <c r="X160" s="82" t="s">
        <v>844</v>
      </c>
      <c r="Y160" s="79"/>
      <c r="Z160" s="79"/>
      <c r="AA160" s="85" t="s">
        <v>1033</v>
      </c>
      <c r="AB160" s="79"/>
      <c r="AC160" s="79" t="b">
        <v>0</v>
      </c>
      <c r="AD160" s="79">
        <v>101</v>
      </c>
      <c r="AE160" s="85" t="s">
        <v>1083</v>
      </c>
      <c r="AF160" s="79" t="b">
        <v>0</v>
      </c>
      <c r="AG160" s="79" t="s">
        <v>1096</v>
      </c>
      <c r="AH160" s="79"/>
      <c r="AI160" s="85" t="s">
        <v>1083</v>
      </c>
      <c r="AJ160" s="79" t="b">
        <v>0</v>
      </c>
      <c r="AK160" s="79">
        <v>6</v>
      </c>
      <c r="AL160" s="85" t="s">
        <v>1083</v>
      </c>
      <c r="AM160" s="79" t="s">
        <v>1110</v>
      </c>
      <c r="AN160" s="79" t="b">
        <v>0</v>
      </c>
      <c r="AO160" s="85" t="s">
        <v>1033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v>1</v>
      </c>
      <c r="BE160" s="49">
        <v>1.7857142857142858</v>
      </c>
      <c r="BF160" s="48">
        <v>0</v>
      </c>
      <c r="BG160" s="49">
        <v>0</v>
      </c>
      <c r="BH160" s="48">
        <v>0</v>
      </c>
      <c r="BI160" s="49">
        <v>0</v>
      </c>
      <c r="BJ160" s="48">
        <v>55</v>
      </c>
      <c r="BK160" s="49">
        <v>98.21428571428571</v>
      </c>
      <c r="BL160" s="48">
        <v>56</v>
      </c>
    </row>
    <row r="161" spans="1:64" ht="15">
      <c r="A161" s="64" t="s">
        <v>336</v>
      </c>
      <c r="B161" s="64" t="s">
        <v>335</v>
      </c>
      <c r="C161" s="65" t="s">
        <v>3331</v>
      </c>
      <c r="D161" s="66">
        <v>3</v>
      </c>
      <c r="E161" s="67" t="s">
        <v>132</v>
      </c>
      <c r="F161" s="68">
        <v>35</v>
      </c>
      <c r="G161" s="65"/>
      <c r="H161" s="69"/>
      <c r="I161" s="70"/>
      <c r="J161" s="70"/>
      <c r="K161" s="34" t="s">
        <v>65</v>
      </c>
      <c r="L161" s="77">
        <v>161</v>
      </c>
      <c r="M161" s="77"/>
      <c r="N161" s="72"/>
      <c r="O161" s="79" t="s">
        <v>385</v>
      </c>
      <c r="P161" s="81">
        <v>43665.727326388886</v>
      </c>
      <c r="Q161" s="79" t="s">
        <v>446</v>
      </c>
      <c r="R161" s="79"/>
      <c r="S161" s="79"/>
      <c r="T161" s="79"/>
      <c r="U161" s="79"/>
      <c r="V161" s="82" t="s">
        <v>677</v>
      </c>
      <c r="W161" s="81">
        <v>43665.727326388886</v>
      </c>
      <c r="X161" s="82" t="s">
        <v>845</v>
      </c>
      <c r="Y161" s="79"/>
      <c r="Z161" s="79"/>
      <c r="AA161" s="85" t="s">
        <v>1034</v>
      </c>
      <c r="AB161" s="79"/>
      <c r="AC161" s="79" t="b">
        <v>0</v>
      </c>
      <c r="AD161" s="79">
        <v>0</v>
      </c>
      <c r="AE161" s="85" t="s">
        <v>1083</v>
      </c>
      <c r="AF161" s="79" t="b">
        <v>0</v>
      </c>
      <c r="AG161" s="79" t="s">
        <v>1096</v>
      </c>
      <c r="AH161" s="79"/>
      <c r="AI161" s="85" t="s">
        <v>1083</v>
      </c>
      <c r="AJ161" s="79" t="b">
        <v>0</v>
      </c>
      <c r="AK161" s="79">
        <v>11</v>
      </c>
      <c r="AL161" s="85" t="s">
        <v>1033</v>
      </c>
      <c r="AM161" s="79" t="s">
        <v>1110</v>
      </c>
      <c r="AN161" s="79" t="b">
        <v>0</v>
      </c>
      <c r="AO161" s="85" t="s">
        <v>1033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29</v>
      </c>
      <c r="BK161" s="49">
        <v>100</v>
      </c>
      <c r="BL161" s="48">
        <v>29</v>
      </c>
    </row>
    <row r="162" spans="1:64" ht="15">
      <c r="A162" s="64" t="s">
        <v>337</v>
      </c>
      <c r="B162" s="64" t="s">
        <v>337</v>
      </c>
      <c r="C162" s="65" t="s">
        <v>3331</v>
      </c>
      <c r="D162" s="66">
        <v>3</v>
      </c>
      <c r="E162" s="67" t="s">
        <v>132</v>
      </c>
      <c r="F162" s="68">
        <v>35</v>
      </c>
      <c r="G162" s="65"/>
      <c r="H162" s="69"/>
      <c r="I162" s="70"/>
      <c r="J162" s="70"/>
      <c r="K162" s="34" t="s">
        <v>65</v>
      </c>
      <c r="L162" s="77">
        <v>162</v>
      </c>
      <c r="M162" s="77"/>
      <c r="N162" s="72"/>
      <c r="O162" s="79" t="s">
        <v>176</v>
      </c>
      <c r="P162" s="81">
        <v>43666.58101851852</v>
      </c>
      <c r="Q162" s="79" t="s">
        <v>461</v>
      </c>
      <c r="R162" s="79"/>
      <c r="S162" s="79"/>
      <c r="T162" s="79"/>
      <c r="U162" s="82" t="s">
        <v>576</v>
      </c>
      <c r="V162" s="82" t="s">
        <v>576</v>
      </c>
      <c r="W162" s="81">
        <v>43666.58101851852</v>
      </c>
      <c r="X162" s="82" t="s">
        <v>846</v>
      </c>
      <c r="Y162" s="79"/>
      <c r="Z162" s="79"/>
      <c r="AA162" s="85" t="s">
        <v>1035</v>
      </c>
      <c r="AB162" s="79"/>
      <c r="AC162" s="79" t="b">
        <v>0</v>
      </c>
      <c r="AD162" s="79">
        <v>10</v>
      </c>
      <c r="AE162" s="85" t="s">
        <v>1083</v>
      </c>
      <c r="AF162" s="79" t="b">
        <v>0</v>
      </c>
      <c r="AG162" s="79" t="s">
        <v>1096</v>
      </c>
      <c r="AH162" s="79"/>
      <c r="AI162" s="85" t="s">
        <v>1083</v>
      </c>
      <c r="AJ162" s="79" t="b">
        <v>0</v>
      </c>
      <c r="AK162" s="79">
        <v>0</v>
      </c>
      <c r="AL162" s="85" t="s">
        <v>1083</v>
      </c>
      <c r="AM162" s="79" t="s">
        <v>1109</v>
      </c>
      <c r="AN162" s="79" t="b">
        <v>0</v>
      </c>
      <c r="AO162" s="85" t="s">
        <v>1035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2</v>
      </c>
      <c r="BE162" s="49">
        <v>15.384615384615385</v>
      </c>
      <c r="BF162" s="48">
        <v>0</v>
      </c>
      <c r="BG162" s="49">
        <v>0</v>
      </c>
      <c r="BH162" s="48">
        <v>0</v>
      </c>
      <c r="BI162" s="49">
        <v>0</v>
      </c>
      <c r="BJ162" s="48">
        <v>11</v>
      </c>
      <c r="BK162" s="49">
        <v>84.61538461538461</v>
      </c>
      <c r="BL162" s="48">
        <v>13</v>
      </c>
    </row>
    <row r="163" spans="1:64" ht="15">
      <c r="A163" s="64" t="s">
        <v>338</v>
      </c>
      <c r="B163" s="64" t="s">
        <v>338</v>
      </c>
      <c r="C163" s="65" t="s">
        <v>3331</v>
      </c>
      <c r="D163" s="66">
        <v>3</v>
      </c>
      <c r="E163" s="67" t="s">
        <v>132</v>
      </c>
      <c r="F163" s="68">
        <v>35</v>
      </c>
      <c r="G163" s="65"/>
      <c r="H163" s="69"/>
      <c r="I163" s="70"/>
      <c r="J163" s="70"/>
      <c r="K163" s="34" t="s">
        <v>65</v>
      </c>
      <c r="L163" s="77">
        <v>163</v>
      </c>
      <c r="M163" s="77"/>
      <c r="N163" s="72"/>
      <c r="O163" s="79" t="s">
        <v>176</v>
      </c>
      <c r="P163" s="81">
        <v>43668.32052083333</v>
      </c>
      <c r="Q163" s="79" t="s">
        <v>462</v>
      </c>
      <c r="R163" s="79"/>
      <c r="S163" s="79"/>
      <c r="T163" s="79" t="s">
        <v>537</v>
      </c>
      <c r="U163" s="82" t="s">
        <v>577</v>
      </c>
      <c r="V163" s="82" t="s">
        <v>577</v>
      </c>
      <c r="W163" s="81">
        <v>43668.32052083333</v>
      </c>
      <c r="X163" s="82" t="s">
        <v>847</v>
      </c>
      <c r="Y163" s="79"/>
      <c r="Z163" s="79"/>
      <c r="AA163" s="85" t="s">
        <v>1036</v>
      </c>
      <c r="AB163" s="79"/>
      <c r="AC163" s="79" t="b">
        <v>0</v>
      </c>
      <c r="AD163" s="79">
        <v>0</v>
      </c>
      <c r="AE163" s="85" t="s">
        <v>1083</v>
      </c>
      <c r="AF163" s="79" t="b">
        <v>0</v>
      </c>
      <c r="AG163" s="79" t="s">
        <v>1096</v>
      </c>
      <c r="AH163" s="79"/>
      <c r="AI163" s="85" t="s">
        <v>1083</v>
      </c>
      <c r="AJ163" s="79" t="b">
        <v>0</v>
      </c>
      <c r="AK163" s="79">
        <v>0</v>
      </c>
      <c r="AL163" s="85" t="s">
        <v>1083</v>
      </c>
      <c r="AM163" s="79" t="s">
        <v>1109</v>
      </c>
      <c r="AN163" s="79" t="b">
        <v>0</v>
      </c>
      <c r="AO163" s="85" t="s">
        <v>1036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1.8518518518518519</v>
      </c>
      <c r="BF163" s="48">
        <v>0</v>
      </c>
      <c r="BG163" s="49">
        <v>0</v>
      </c>
      <c r="BH163" s="48">
        <v>0</v>
      </c>
      <c r="BI163" s="49">
        <v>0</v>
      </c>
      <c r="BJ163" s="48">
        <v>53</v>
      </c>
      <c r="BK163" s="49">
        <v>98.14814814814815</v>
      </c>
      <c r="BL163" s="48">
        <v>54</v>
      </c>
    </row>
    <row r="164" spans="1:64" ht="15">
      <c r="A164" s="64" t="s">
        <v>339</v>
      </c>
      <c r="B164" s="64" t="s">
        <v>339</v>
      </c>
      <c r="C164" s="65" t="s">
        <v>3331</v>
      </c>
      <c r="D164" s="66">
        <v>3</v>
      </c>
      <c r="E164" s="67" t="s">
        <v>132</v>
      </c>
      <c r="F164" s="68">
        <v>35</v>
      </c>
      <c r="G164" s="65"/>
      <c r="H164" s="69"/>
      <c r="I164" s="70"/>
      <c r="J164" s="70"/>
      <c r="K164" s="34" t="s">
        <v>65</v>
      </c>
      <c r="L164" s="77">
        <v>164</v>
      </c>
      <c r="M164" s="77"/>
      <c r="N164" s="72"/>
      <c r="O164" s="79" t="s">
        <v>176</v>
      </c>
      <c r="P164" s="81">
        <v>43668.62792824074</v>
      </c>
      <c r="Q164" s="79" t="s">
        <v>463</v>
      </c>
      <c r="R164" s="82" t="s">
        <v>508</v>
      </c>
      <c r="S164" s="79" t="s">
        <v>523</v>
      </c>
      <c r="T164" s="79"/>
      <c r="U164" s="82" t="s">
        <v>578</v>
      </c>
      <c r="V164" s="82" t="s">
        <v>578</v>
      </c>
      <c r="W164" s="81">
        <v>43668.62792824074</v>
      </c>
      <c r="X164" s="82" t="s">
        <v>848</v>
      </c>
      <c r="Y164" s="79"/>
      <c r="Z164" s="79"/>
      <c r="AA164" s="85" t="s">
        <v>1037</v>
      </c>
      <c r="AB164" s="79"/>
      <c r="AC164" s="79" t="b">
        <v>0</v>
      </c>
      <c r="AD164" s="79">
        <v>0</v>
      </c>
      <c r="AE164" s="85" t="s">
        <v>1083</v>
      </c>
      <c r="AF164" s="79" t="b">
        <v>0</v>
      </c>
      <c r="AG164" s="79" t="s">
        <v>1101</v>
      </c>
      <c r="AH164" s="79"/>
      <c r="AI164" s="85" t="s">
        <v>1083</v>
      </c>
      <c r="AJ164" s="79" t="b">
        <v>0</v>
      </c>
      <c r="AK164" s="79">
        <v>0</v>
      </c>
      <c r="AL164" s="85" t="s">
        <v>1083</v>
      </c>
      <c r="AM164" s="79" t="s">
        <v>1120</v>
      </c>
      <c r="AN164" s="79" t="b">
        <v>0</v>
      </c>
      <c r="AO164" s="85" t="s">
        <v>1037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15</v>
      </c>
      <c r="BK164" s="49">
        <v>100</v>
      </c>
      <c r="BL164" s="48">
        <v>15</v>
      </c>
    </row>
    <row r="165" spans="1:64" ht="15">
      <c r="A165" s="64" t="s">
        <v>340</v>
      </c>
      <c r="B165" s="64" t="s">
        <v>381</v>
      </c>
      <c r="C165" s="65" t="s">
        <v>3331</v>
      </c>
      <c r="D165" s="66">
        <v>3</v>
      </c>
      <c r="E165" s="67" t="s">
        <v>132</v>
      </c>
      <c r="F165" s="68">
        <v>35</v>
      </c>
      <c r="G165" s="65"/>
      <c r="H165" s="69"/>
      <c r="I165" s="70"/>
      <c r="J165" s="70"/>
      <c r="K165" s="34" t="s">
        <v>65</v>
      </c>
      <c r="L165" s="77">
        <v>165</v>
      </c>
      <c r="M165" s="77"/>
      <c r="N165" s="72"/>
      <c r="O165" s="79" t="s">
        <v>386</v>
      </c>
      <c r="P165" s="81">
        <v>43668.78702546296</v>
      </c>
      <c r="Q165" s="79" t="s">
        <v>464</v>
      </c>
      <c r="R165" s="79"/>
      <c r="S165" s="79"/>
      <c r="T165" s="79"/>
      <c r="U165" s="82" t="s">
        <v>579</v>
      </c>
      <c r="V165" s="82" t="s">
        <v>579</v>
      </c>
      <c r="W165" s="81">
        <v>43668.78702546296</v>
      </c>
      <c r="X165" s="82" t="s">
        <v>849</v>
      </c>
      <c r="Y165" s="79"/>
      <c r="Z165" s="79"/>
      <c r="AA165" s="85" t="s">
        <v>1038</v>
      </c>
      <c r="AB165" s="85" t="s">
        <v>1080</v>
      </c>
      <c r="AC165" s="79" t="b">
        <v>0</v>
      </c>
      <c r="AD165" s="79">
        <v>2</v>
      </c>
      <c r="AE165" s="85" t="s">
        <v>1092</v>
      </c>
      <c r="AF165" s="79" t="b">
        <v>0</v>
      </c>
      <c r="AG165" s="79" t="s">
        <v>1096</v>
      </c>
      <c r="AH165" s="79"/>
      <c r="AI165" s="85" t="s">
        <v>1083</v>
      </c>
      <c r="AJ165" s="79" t="b">
        <v>0</v>
      </c>
      <c r="AK165" s="79">
        <v>0</v>
      </c>
      <c r="AL165" s="85" t="s">
        <v>1083</v>
      </c>
      <c r="AM165" s="79" t="s">
        <v>1109</v>
      </c>
      <c r="AN165" s="79" t="b">
        <v>0</v>
      </c>
      <c r="AO165" s="85" t="s">
        <v>1080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17</v>
      </c>
      <c r="BC165" s="78" t="str">
        <f>REPLACE(INDEX(GroupVertices[Group],MATCH(Edges[[#This Row],[Vertex 2]],GroupVertices[Vertex],0)),1,1,"")</f>
        <v>17</v>
      </c>
      <c r="BD165" s="48">
        <v>0</v>
      </c>
      <c r="BE165" s="49">
        <v>0</v>
      </c>
      <c r="BF165" s="48">
        <v>0</v>
      </c>
      <c r="BG165" s="49">
        <v>0</v>
      </c>
      <c r="BH165" s="48">
        <v>0</v>
      </c>
      <c r="BI165" s="49">
        <v>0</v>
      </c>
      <c r="BJ165" s="48">
        <v>9</v>
      </c>
      <c r="BK165" s="49">
        <v>100</v>
      </c>
      <c r="BL165" s="48">
        <v>9</v>
      </c>
    </row>
    <row r="166" spans="1:64" ht="15">
      <c r="A166" s="64" t="s">
        <v>341</v>
      </c>
      <c r="B166" s="64" t="s">
        <v>344</v>
      </c>
      <c r="C166" s="65" t="s">
        <v>3331</v>
      </c>
      <c r="D166" s="66">
        <v>3</v>
      </c>
      <c r="E166" s="67" t="s">
        <v>132</v>
      </c>
      <c r="F166" s="68">
        <v>35</v>
      </c>
      <c r="G166" s="65"/>
      <c r="H166" s="69"/>
      <c r="I166" s="70"/>
      <c r="J166" s="70"/>
      <c r="K166" s="34" t="s">
        <v>65</v>
      </c>
      <c r="L166" s="77">
        <v>166</v>
      </c>
      <c r="M166" s="77"/>
      <c r="N166" s="72"/>
      <c r="O166" s="79" t="s">
        <v>385</v>
      </c>
      <c r="P166" s="81">
        <v>43670.63681712963</v>
      </c>
      <c r="Q166" s="79" t="s">
        <v>465</v>
      </c>
      <c r="R166" s="79"/>
      <c r="S166" s="79"/>
      <c r="T166" s="79" t="s">
        <v>538</v>
      </c>
      <c r="U166" s="79"/>
      <c r="V166" s="82" t="s">
        <v>678</v>
      </c>
      <c r="W166" s="81">
        <v>43670.63681712963</v>
      </c>
      <c r="X166" s="82" t="s">
        <v>850</v>
      </c>
      <c r="Y166" s="79"/>
      <c r="Z166" s="79"/>
      <c r="AA166" s="85" t="s">
        <v>1039</v>
      </c>
      <c r="AB166" s="79"/>
      <c r="AC166" s="79" t="b">
        <v>0</v>
      </c>
      <c r="AD166" s="79">
        <v>0</v>
      </c>
      <c r="AE166" s="85" t="s">
        <v>1083</v>
      </c>
      <c r="AF166" s="79" t="b">
        <v>0</v>
      </c>
      <c r="AG166" s="79" t="s">
        <v>1096</v>
      </c>
      <c r="AH166" s="79"/>
      <c r="AI166" s="85" t="s">
        <v>1083</v>
      </c>
      <c r="AJ166" s="79" t="b">
        <v>0</v>
      </c>
      <c r="AK166" s="79">
        <v>2</v>
      </c>
      <c r="AL166" s="85" t="s">
        <v>1042</v>
      </c>
      <c r="AM166" s="79" t="s">
        <v>1109</v>
      </c>
      <c r="AN166" s="79" t="b">
        <v>0</v>
      </c>
      <c r="AO166" s="85" t="s">
        <v>1042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9</v>
      </c>
      <c r="BC166" s="78" t="str">
        <f>REPLACE(INDEX(GroupVertices[Group],MATCH(Edges[[#This Row],[Vertex 2]],GroupVertices[Vertex],0)),1,1,"")</f>
        <v>9</v>
      </c>
      <c r="BD166" s="48">
        <v>0</v>
      </c>
      <c r="BE166" s="49">
        <v>0</v>
      </c>
      <c r="BF166" s="48">
        <v>0</v>
      </c>
      <c r="BG166" s="49">
        <v>0</v>
      </c>
      <c r="BH166" s="48">
        <v>0</v>
      </c>
      <c r="BI166" s="49">
        <v>0</v>
      </c>
      <c r="BJ166" s="48">
        <v>17</v>
      </c>
      <c r="BK166" s="49">
        <v>100</v>
      </c>
      <c r="BL166" s="48">
        <v>17</v>
      </c>
    </row>
    <row r="167" spans="1:64" ht="15">
      <c r="A167" s="64" t="s">
        <v>342</v>
      </c>
      <c r="B167" s="64" t="s">
        <v>344</v>
      </c>
      <c r="C167" s="65" t="s">
        <v>3331</v>
      </c>
      <c r="D167" s="66">
        <v>3</v>
      </c>
      <c r="E167" s="67" t="s">
        <v>132</v>
      </c>
      <c r="F167" s="68">
        <v>35</v>
      </c>
      <c r="G167" s="65"/>
      <c r="H167" s="69"/>
      <c r="I167" s="70"/>
      <c r="J167" s="70"/>
      <c r="K167" s="34" t="s">
        <v>65</v>
      </c>
      <c r="L167" s="77">
        <v>167</v>
      </c>
      <c r="M167" s="77"/>
      <c r="N167" s="72"/>
      <c r="O167" s="79" t="s">
        <v>385</v>
      </c>
      <c r="P167" s="81">
        <v>43670.68310185185</v>
      </c>
      <c r="Q167" s="79" t="s">
        <v>465</v>
      </c>
      <c r="R167" s="79"/>
      <c r="S167" s="79"/>
      <c r="T167" s="79" t="s">
        <v>538</v>
      </c>
      <c r="U167" s="79"/>
      <c r="V167" s="82" t="s">
        <v>679</v>
      </c>
      <c r="W167" s="81">
        <v>43670.68310185185</v>
      </c>
      <c r="X167" s="82" t="s">
        <v>851</v>
      </c>
      <c r="Y167" s="79"/>
      <c r="Z167" s="79"/>
      <c r="AA167" s="85" t="s">
        <v>1040</v>
      </c>
      <c r="AB167" s="79"/>
      <c r="AC167" s="79" t="b">
        <v>0</v>
      </c>
      <c r="AD167" s="79">
        <v>0</v>
      </c>
      <c r="AE167" s="85" t="s">
        <v>1083</v>
      </c>
      <c r="AF167" s="79" t="b">
        <v>0</v>
      </c>
      <c r="AG167" s="79" t="s">
        <v>1096</v>
      </c>
      <c r="AH167" s="79"/>
      <c r="AI167" s="85" t="s">
        <v>1083</v>
      </c>
      <c r="AJ167" s="79" t="b">
        <v>0</v>
      </c>
      <c r="AK167" s="79">
        <v>2</v>
      </c>
      <c r="AL167" s="85" t="s">
        <v>1042</v>
      </c>
      <c r="AM167" s="79" t="s">
        <v>1110</v>
      </c>
      <c r="AN167" s="79" t="b">
        <v>0</v>
      </c>
      <c r="AO167" s="85" t="s">
        <v>1042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9</v>
      </c>
      <c r="BC167" s="78" t="str">
        <f>REPLACE(INDEX(GroupVertices[Group],MATCH(Edges[[#This Row],[Vertex 2]],GroupVertices[Vertex],0)),1,1,"")</f>
        <v>9</v>
      </c>
      <c r="BD167" s="48">
        <v>0</v>
      </c>
      <c r="BE167" s="49">
        <v>0</v>
      </c>
      <c r="BF167" s="48">
        <v>0</v>
      </c>
      <c r="BG167" s="49">
        <v>0</v>
      </c>
      <c r="BH167" s="48">
        <v>0</v>
      </c>
      <c r="BI167" s="49">
        <v>0</v>
      </c>
      <c r="BJ167" s="48">
        <v>17</v>
      </c>
      <c r="BK167" s="49">
        <v>100</v>
      </c>
      <c r="BL167" s="48">
        <v>17</v>
      </c>
    </row>
    <row r="168" spans="1:64" ht="15">
      <c r="A168" s="64" t="s">
        <v>343</v>
      </c>
      <c r="B168" s="64" t="s">
        <v>344</v>
      </c>
      <c r="C168" s="65" t="s">
        <v>3331</v>
      </c>
      <c r="D168" s="66">
        <v>3</v>
      </c>
      <c r="E168" s="67" t="s">
        <v>132</v>
      </c>
      <c r="F168" s="68">
        <v>35</v>
      </c>
      <c r="G168" s="65"/>
      <c r="H168" s="69"/>
      <c r="I168" s="70"/>
      <c r="J168" s="70"/>
      <c r="K168" s="34" t="s">
        <v>65</v>
      </c>
      <c r="L168" s="77">
        <v>168</v>
      </c>
      <c r="M168" s="77"/>
      <c r="N168" s="72"/>
      <c r="O168" s="79" t="s">
        <v>385</v>
      </c>
      <c r="P168" s="81">
        <v>43670.84260416667</v>
      </c>
      <c r="Q168" s="79" t="s">
        <v>465</v>
      </c>
      <c r="R168" s="79"/>
      <c r="S168" s="79"/>
      <c r="T168" s="79" t="s">
        <v>538</v>
      </c>
      <c r="U168" s="79"/>
      <c r="V168" s="82" t="s">
        <v>680</v>
      </c>
      <c r="W168" s="81">
        <v>43670.84260416667</v>
      </c>
      <c r="X168" s="82" t="s">
        <v>852</v>
      </c>
      <c r="Y168" s="79"/>
      <c r="Z168" s="79"/>
      <c r="AA168" s="85" t="s">
        <v>1041</v>
      </c>
      <c r="AB168" s="79"/>
      <c r="AC168" s="79" t="b">
        <v>0</v>
      </c>
      <c r="AD168" s="79">
        <v>0</v>
      </c>
      <c r="AE168" s="85" t="s">
        <v>1083</v>
      </c>
      <c r="AF168" s="79" t="b">
        <v>0</v>
      </c>
      <c r="AG168" s="79" t="s">
        <v>1096</v>
      </c>
      <c r="AH168" s="79"/>
      <c r="AI168" s="85" t="s">
        <v>1083</v>
      </c>
      <c r="AJ168" s="79" t="b">
        <v>0</v>
      </c>
      <c r="AK168" s="79">
        <v>4</v>
      </c>
      <c r="AL168" s="85" t="s">
        <v>1042</v>
      </c>
      <c r="AM168" s="79" t="s">
        <v>1113</v>
      </c>
      <c r="AN168" s="79" t="b">
        <v>0</v>
      </c>
      <c r="AO168" s="85" t="s">
        <v>1042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9</v>
      </c>
      <c r="BC168" s="78" t="str">
        <f>REPLACE(INDEX(GroupVertices[Group],MATCH(Edges[[#This Row],[Vertex 2]],GroupVertices[Vertex],0)),1,1,"")</f>
        <v>9</v>
      </c>
      <c r="BD168" s="48">
        <v>0</v>
      </c>
      <c r="BE168" s="49">
        <v>0</v>
      </c>
      <c r="BF168" s="48">
        <v>0</v>
      </c>
      <c r="BG168" s="49">
        <v>0</v>
      </c>
      <c r="BH168" s="48">
        <v>0</v>
      </c>
      <c r="BI168" s="49">
        <v>0</v>
      </c>
      <c r="BJ168" s="48">
        <v>17</v>
      </c>
      <c r="BK168" s="49">
        <v>100</v>
      </c>
      <c r="BL168" s="48">
        <v>17</v>
      </c>
    </row>
    <row r="169" spans="1:64" ht="15">
      <c r="A169" s="64" t="s">
        <v>344</v>
      </c>
      <c r="B169" s="64" t="s">
        <v>344</v>
      </c>
      <c r="C169" s="65" t="s">
        <v>3331</v>
      </c>
      <c r="D169" s="66">
        <v>3</v>
      </c>
      <c r="E169" s="67" t="s">
        <v>132</v>
      </c>
      <c r="F169" s="68">
        <v>35</v>
      </c>
      <c r="G169" s="65"/>
      <c r="H169" s="69"/>
      <c r="I169" s="70"/>
      <c r="J169" s="70"/>
      <c r="K169" s="34" t="s">
        <v>65</v>
      </c>
      <c r="L169" s="77">
        <v>169</v>
      </c>
      <c r="M169" s="77"/>
      <c r="N169" s="72"/>
      <c r="O169" s="79" t="s">
        <v>176</v>
      </c>
      <c r="P169" s="81">
        <v>43670.63114583334</v>
      </c>
      <c r="Q169" s="79" t="s">
        <v>466</v>
      </c>
      <c r="R169" s="79"/>
      <c r="S169" s="79"/>
      <c r="T169" s="79" t="s">
        <v>538</v>
      </c>
      <c r="U169" s="82" t="s">
        <v>580</v>
      </c>
      <c r="V169" s="82" t="s">
        <v>580</v>
      </c>
      <c r="W169" s="81">
        <v>43670.63114583334</v>
      </c>
      <c r="X169" s="82" t="s">
        <v>853</v>
      </c>
      <c r="Y169" s="79"/>
      <c r="Z169" s="79"/>
      <c r="AA169" s="85" t="s">
        <v>1042</v>
      </c>
      <c r="AB169" s="79"/>
      <c r="AC169" s="79" t="b">
        <v>0</v>
      </c>
      <c r="AD169" s="79">
        <v>30</v>
      </c>
      <c r="AE169" s="85" t="s">
        <v>1083</v>
      </c>
      <c r="AF169" s="79" t="b">
        <v>0</v>
      </c>
      <c r="AG169" s="79" t="s">
        <v>1096</v>
      </c>
      <c r="AH169" s="79"/>
      <c r="AI169" s="85" t="s">
        <v>1083</v>
      </c>
      <c r="AJ169" s="79" t="b">
        <v>0</v>
      </c>
      <c r="AK169" s="79">
        <v>2</v>
      </c>
      <c r="AL169" s="85" t="s">
        <v>1083</v>
      </c>
      <c r="AM169" s="79" t="s">
        <v>1109</v>
      </c>
      <c r="AN169" s="79" t="b">
        <v>0</v>
      </c>
      <c r="AO169" s="85" t="s">
        <v>1042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9</v>
      </c>
      <c r="BC169" s="78" t="str">
        <f>REPLACE(INDEX(GroupVertices[Group],MATCH(Edges[[#This Row],[Vertex 2]],GroupVertices[Vertex],0)),1,1,"")</f>
        <v>9</v>
      </c>
      <c r="BD169" s="48">
        <v>0</v>
      </c>
      <c r="BE169" s="49">
        <v>0</v>
      </c>
      <c r="BF169" s="48">
        <v>0</v>
      </c>
      <c r="BG169" s="49">
        <v>0</v>
      </c>
      <c r="BH169" s="48">
        <v>0</v>
      </c>
      <c r="BI169" s="49">
        <v>0</v>
      </c>
      <c r="BJ169" s="48">
        <v>15</v>
      </c>
      <c r="BK169" s="49">
        <v>100</v>
      </c>
      <c r="BL169" s="48">
        <v>15</v>
      </c>
    </row>
    <row r="170" spans="1:64" ht="15">
      <c r="A170" s="64" t="s">
        <v>345</v>
      </c>
      <c r="B170" s="64" t="s">
        <v>344</v>
      </c>
      <c r="C170" s="65" t="s">
        <v>3331</v>
      </c>
      <c r="D170" s="66">
        <v>3</v>
      </c>
      <c r="E170" s="67" t="s">
        <v>132</v>
      </c>
      <c r="F170" s="68">
        <v>35</v>
      </c>
      <c r="G170" s="65"/>
      <c r="H170" s="69"/>
      <c r="I170" s="70"/>
      <c r="J170" s="70"/>
      <c r="K170" s="34" t="s">
        <v>65</v>
      </c>
      <c r="L170" s="77">
        <v>170</v>
      </c>
      <c r="M170" s="77"/>
      <c r="N170" s="72"/>
      <c r="O170" s="79" t="s">
        <v>385</v>
      </c>
      <c r="P170" s="81">
        <v>43670.97412037037</v>
      </c>
      <c r="Q170" s="79" t="s">
        <v>465</v>
      </c>
      <c r="R170" s="79"/>
      <c r="S170" s="79"/>
      <c r="T170" s="79" t="s">
        <v>538</v>
      </c>
      <c r="U170" s="79"/>
      <c r="V170" s="82" t="s">
        <v>681</v>
      </c>
      <c r="W170" s="81">
        <v>43670.97412037037</v>
      </c>
      <c r="X170" s="82" t="s">
        <v>854</v>
      </c>
      <c r="Y170" s="79"/>
      <c r="Z170" s="79"/>
      <c r="AA170" s="85" t="s">
        <v>1043</v>
      </c>
      <c r="AB170" s="79"/>
      <c r="AC170" s="79" t="b">
        <v>0</v>
      </c>
      <c r="AD170" s="79">
        <v>0</v>
      </c>
      <c r="AE170" s="85" t="s">
        <v>1083</v>
      </c>
      <c r="AF170" s="79" t="b">
        <v>0</v>
      </c>
      <c r="AG170" s="79" t="s">
        <v>1096</v>
      </c>
      <c r="AH170" s="79"/>
      <c r="AI170" s="85" t="s">
        <v>1083</v>
      </c>
      <c r="AJ170" s="79" t="b">
        <v>0</v>
      </c>
      <c r="AK170" s="79">
        <v>4</v>
      </c>
      <c r="AL170" s="85" t="s">
        <v>1042</v>
      </c>
      <c r="AM170" s="79" t="s">
        <v>1109</v>
      </c>
      <c r="AN170" s="79" t="b">
        <v>0</v>
      </c>
      <c r="AO170" s="85" t="s">
        <v>1042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9</v>
      </c>
      <c r="BC170" s="78" t="str">
        <f>REPLACE(INDEX(GroupVertices[Group],MATCH(Edges[[#This Row],[Vertex 2]],GroupVertices[Vertex],0)),1,1,"")</f>
        <v>9</v>
      </c>
      <c r="BD170" s="48">
        <v>0</v>
      </c>
      <c r="BE170" s="49">
        <v>0</v>
      </c>
      <c r="BF170" s="48">
        <v>0</v>
      </c>
      <c r="BG170" s="49">
        <v>0</v>
      </c>
      <c r="BH170" s="48">
        <v>0</v>
      </c>
      <c r="BI170" s="49">
        <v>0</v>
      </c>
      <c r="BJ170" s="48">
        <v>17</v>
      </c>
      <c r="BK170" s="49">
        <v>100</v>
      </c>
      <c r="BL170" s="48">
        <v>17</v>
      </c>
    </row>
    <row r="171" spans="1:64" ht="15">
      <c r="A171" s="64" t="s">
        <v>346</v>
      </c>
      <c r="B171" s="64" t="s">
        <v>346</v>
      </c>
      <c r="C171" s="65" t="s">
        <v>3331</v>
      </c>
      <c r="D171" s="66">
        <v>3</v>
      </c>
      <c r="E171" s="67" t="s">
        <v>132</v>
      </c>
      <c r="F171" s="68">
        <v>35</v>
      </c>
      <c r="G171" s="65"/>
      <c r="H171" s="69"/>
      <c r="I171" s="70"/>
      <c r="J171" s="70"/>
      <c r="K171" s="34" t="s">
        <v>65</v>
      </c>
      <c r="L171" s="77">
        <v>171</v>
      </c>
      <c r="M171" s="77"/>
      <c r="N171" s="72"/>
      <c r="O171" s="79" t="s">
        <v>176</v>
      </c>
      <c r="P171" s="81">
        <v>43672.499085648145</v>
      </c>
      <c r="Q171" s="82" t="s">
        <v>467</v>
      </c>
      <c r="R171" s="79" t="s">
        <v>500</v>
      </c>
      <c r="S171" s="79" t="s">
        <v>521</v>
      </c>
      <c r="T171" s="79"/>
      <c r="U171" s="79"/>
      <c r="V171" s="82" t="s">
        <v>682</v>
      </c>
      <c r="W171" s="81">
        <v>43672.499085648145</v>
      </c>
      <c r="X171" s="82" t="s">
        <v>855</v>
      </c>
      <c r="Y171" s="79"/>
      <c r="Z171" s="79"/>
      <c r="AA171" s="85" t="s">
        <v>1044</v>
      </c>
      <c r="AB171" s="79"/>
      <c r="AC171" s="79" t="b">
        <v>0</v>
      </c>
      <c r="AD171" s="79">
        <v>0</v>
      </c>
      <c r="AE171" s="85" t="s">
        <v>1083</v>
      </c>
      <c r="AF171" s="79" t="b">
        <v>0</v>
      </c>
      <c r="AG171" s="79" t="s">
        <v>1100</v>
      </c>
      <c r="AH171" s="79"/>
      <c r="AI171" s="85" t="s">
        <v>1083</v>
      </c>
      <c r="AJ171" s="79" t="b">
        <v>0</v>
      </c>
      <c r="AK171" s="79">
        <v>0</v>
      </c>
      <c r="AL171" s="85" t="s">
        <v>1083</v>
      </c>
      <c r="AM171" s="79" t="s">
        <v>1113</v>
      </c>
      <c r="AN171" s="79" t="b">
        <v>0</v>
      </c>
      <c r="AO171" s="85" t="s">
        <v>1044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0</v>
      </c>
      <c r="BK171" s="49">
        <v>0</v>
      </c>
      <c r="BL171" s="48">
        <v>0</v>
      </c>
    </row>
    <row r="172" spans="1:64" ht="15">
      <c r="A172" s="64" t="s">
        <v>347</v>
      </c>
      <c r="B172" s="64" t="s">
        <v>382</v>
      </c>
      <c r="C172" s="65" t="s">
        <v>3331</v>
      </c>
      <c r="D172" s="66">
        <v>3</v>
      </c>
      <c r="E172" s="67" t="s">
        <v>132</v>
      </c>
      <c r="F172" s="68">
        <v>35</v>
      </c>
      <c r="G172" s="65"/>
      <c r="H172" s="69"/>
      <c r="I172" s="70"/>
      <c r="J172" s="70"/>
      <c r="K172" s="34" t="s">
        <v>65</v>
      </c>
      <c r="L172" s="77">
        <v>172</v>
      </c>
      <c r="M172" s="77"/>
      <c r="N172" s="72"/>
      <c r="O172" s="79" t="s">
        <v>386</v>
      </c>
      <c r="P172" s="81">
        <v>43672.55615740741</v>
      </c>
      <c r="Q172" s="79" t="s">
        <v>468</v>
      </c>
      <c r="R172" s="79"/>
      <c r="S172" s="79"/>
      <c r="T172" s="79"/>
      <c r="U172" s="79"/>
      <c r="V172" s="82" t="s">
        <v>683</v>
      </c>
      <c r="W172" s="81">
        <v>43672.55615740741</v>
      </c>
      <c r="X172" s="82" t="s">
        <v>856</v>
      </c>
      <c r="Y172" s="79"/>
      <c r="Z172" s="79"/>
      <c r="AA172" s="85" t="s">
        <v>1045</v>
      </c>
      <c r="AB172" s="79"/>
      <c r="AC172" s="79" t="b">
        <v>0</v>
      </c>
      <c r="AD172" s="79">
        <v>0</v>
      </c>
      <c r="AE172" s="85" t="s">
        <v>1093</v>
      </c>
      <c r="AF172" s="79" t="b">
        <v>0</v>
      </c>
      <c r="AG172" s="79" t="s">
        <v>1096</v>
      </c>
      <c r="AH172" s="79"/>
      <c r="AI172" s="85" t="s">
        <v>1083</v>
      </c>
      <c r="AJ172" s="79" t="b">
        <v>0</v>
      </c>
      <c r="AK172" s="79">
        <v>0</v>
      </c>
      <c r="AL172" s="85" t="s">
        <v>1083</v>
      </c>
      <c r="AM172" s="79" t="s">
        <v>1110</v>
      </c>
      <c r="AN172" s="79" t="b">
        <v>0</v>
      </c>
      <c r="AO172" s="85" t="s">
        <v>1045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16</v>
      </c>
      <c r="BC172" s="78" t="str">
        <f>REPLACE(INDEX(GroupVertices[Group],MATCH(Edges[[#This Row],[Vertex 2]],GroupVertices[Vertex],0)),1,1,"")</f>
        <v>16</v>
      </c>
      <c r="BD172" s="48">
        <v>0</v>
      </c>
      <c r="BE172" s="49">
        <v>0</v>
      </c>
      <c r="BF172" s="48">
        <v>0</v>
      </c>
      <c r="BG172" s="49">
        <v>0</v>
      </c>
      <c r="BH172" s="48">
        <v>0</v>
      </c>
      <c r="BI172" s="49">
        <v>0</v>
      </c>
      <c r="BJ172" s="48">
        <v>8</v>
      </c>
      <c r="BK172" s="49">
        <v>100</v>
      </c>
      <c r="BL172" s="48">
        <v>8</v>
      </c>
    </row>
    <row r="173" spans="1:64" ht="15">
      <c r="A173" s="64" t="s">
        <v>348</v>
      </c>
      <c r="B173" s="64" t="s">
        <v>383</v>
      </c>
      <c r="C173" s="65" t="s">
        <v>3331</v>
      </c>
      <c r="D173" s="66">
        <v>3</v>
      </c>
      <c r="E173" s="67" t="s">
        <v>132</v>
      </c>
      <c r="F173" s="68">
        <v>35</v>
      </c>
      <c r="G173" s="65"/>
      <c r="H173" s="69"/>
      <c r="I173" s="70"/>
      <c r="J173" s="70"/>
      <c r="K173" s="34" t="s">
        <v>65</v>
      </c>
      <c r="L173" s="77">
        <v>173</v>
      </c>
      <c r="M173" s="77"/>
      <c r="N173" s="72"/>
      <c r="O173" s="79" t="s">
        <v>385</v>
      </c>
      <c r="P173" s="81">
        <v>43672.856990740744</v>
      </c>
      <c r="Q173" s="79" t="s">
        <v>469</v>
      </c>
      <c r="R173" s="82" t="s">
        <v>509</v>
      </c>
      <c r="S173" s="79" t="s">
        <v>516</v>
      </c>
      <c r="T173" s="79" t="s">
        <v>539</v>
      </c>
      <c r="U173" s="79"/>
      <c r="V173" s="82" t="s">
        <v>684</v>
      </c>
      <c r="W173" s="81">
        <v>43672.856990740744</v>
      </c>
      <c r="X173" s="82" t="s">
        <v>857</v>
      </c>
      <c r="Y173" s="79"/>
      <c r="Z173" s="79"/>
      <c r="AA173" s="85" t="s">
        <v>1046</v>
      </c>
      <c r="AB173" s="79"/>
      <c r="AC173" s="79" t="b">
        <v>0</v>
      </c>
      <c r="AD173" s="79">
        <v>0</v>
      </c>
      <c r="AE173" s="85" t="s">
        <v>1083</v>
      </c>
      <c r="AF173" s="79" t="b">
        <v>0</v>
      </c>
      <c r="AG173" s="79" t="s">
        <v>1096</v>
      </c>
      <c r="AH173" s="79"/>
      <c r="AI173" s="85" t="s">
        <v>1083</v>
      </c>
      <c r="AJ173" s="79" t="b">
        <v>0</v>
      </c>
      <c r="AK173" s="79">
        <v>0</v>
      </c>
      <c r="AL173" s="85" t="s">
        <v>1083</v>
      </c>
      <c r="AM173" s="79" t="s">
        <v>1108</v>
      </c>
      <c r="AN173" s="79" t="b">
        <v>0</v>
      </c>
      <c r="AO173" s="85" t="s">
        <v>1046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15</v>
      </c>
      <c r="BC173" s="78" t="str">
        <f>REPLACE(INDEX(GroupVertices[Group],MATCH(Edges[[#This Row],[Vertex 2]],GroupVertices[Vertex],0)),1,1,"")</f>
        <v>15</v>
      </c>
      <c r="BD173" s="48">
        <v>1</v>
      </c>
      <c r="BE173" s="49">
        <v>2.857142857142857</v>
      </c>
      <c r="BF173" s="48">
        <v>0</v>
      </c>
      <c r="BG173" s="49">
        <v>0</v>
      </c>
      <c r="BH173" s="48">
        <v>0</v>
      </c>
      <c r="BI173" s="49">
        <v>0</v>
      </c>
      <c r="BJ173" s="48">
        <v>34</v>
      </c>
      <c r="BK173" s="49">
        <v>97.14285714285714</v>
      </c>
      <c r="BL173" s="48">
        <v>35</v>
      </c>
    </row>
    <row r="174" spans="1:64" ht="15">
      <c r="A174" s="64" t="s">
        <v>349</v>
      </c>
      <c r="B174" s="64" t="s">
        <v>349</v>
      </c>
      <c r="C174" s="65" t="s">
        <v>3331</v>
      </c>
      <c r="D174" s="66">
        <v>3</v>
      </c>
      <c r="E174" s="67" t="s">
        <v>132</v>
      </c>
      <c r="F174" s="68">
        <v>35</v>
      </c>
      <c r="G174" s="65"/>
      <c r="H174" s="69"/>
      <c r="I174" s="70"/>
      <c r="J174" s="70"/>
      <c r="K174" s="34" t="s">
        <v>65</v>
      </c>
      <c r="L174" s="77">
        <v>174</v>
      </c>
      <c r="M174" s="77"/>
      <c r="N174" s="72"/>
      <c r="O174" s="79" t="s">
        <v>176</v>
      </c>
      <c r="P174" s="81">
        <v>43673.257268518515</v>
      </c>
      <c r="Q174" s="79" t="s">
        <v>470</v>
      </c>
      <c r="R174" s="82" t="s">
        <v>510</v>
      </c>
      <c r="S174" s="79" t="s">
        <v>522</v>
      </c>
      <c r="T174" s="79"/>
      <c r="U174" s="79"/>
      <c r="V174" s="82" t="s">
        <v>685</v>
      </c>
      <c r="W174" s="81">
        <v>43673.257268518515</v>
      </c>
      <c r="X174" s="82" t="s">
        <v>858</v>
      </c>
      <c r="Y174" s="79"/>
      <c r="Z174" s="79"/>
      <c r="AA174" s="85" t="s">
        <v>1047</v>
      </c>
      <c r="AB174" s="79"/>
      <c r="AC174" s="79" t="b">
        <v>0</v>
      </c>
      <c r="AD174" s="79">
        <v>0</v>
      </c>
      <c r="AE174" s="85" t="s">
        <v>1083</v>
      </c>
      <c r="AF174" s="79" t="b">
        <v>0</v>
      </c>
      <c r="AG174" s="79" t="s">
        <v>1102</v>
      </c>
      <c r="AH174" s="79"/>
      <c r="AI174" s="85" t="s">
        <v>1083</v>
      </c>
      <c r="AJ174" s="79" t="b">
        <v>0</v>
      </c>
      <c r="AK174" s="79">
        <v>0</v>
      </c>
      <c r="AL174" s="85" t="s">
        <v>1083</v>
      </c>
      <c r="AM174" s="79" t="s">
        <v>1110</v>
      </c>
      <c r="AN174" s="79" t="b">
        <v>0</v>
      </c>
      <c r="AO174" s="85" t="s">
        <v>1047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4</v>
      </c>
      <c r="BK174" s="49">
        <v>100</v>
      </c>
      <c r="BL174" s="48">
        <v>4</v>
      </c>
    </row>
    <row r="175" spans="1:64" ht="15">
      <c r="A175" s="64" t="s">
        <v>350</v>
      </c>
      <c r="B175" s="64" t="s">
        <v>350</v>
      </c>
      <c r="C175" s="65" t="s">
        <v>3331</v>
      </c>
      <c r="D175" s="66">
        <v>3</v>
      </c>
      <c r="E175" s="67" t="s">
        <v>132</v>
      </c>
      <c r="F175" s="68">
        <v>35</v>
      </c>
      <c r="G175" s="65"/>
      <c r="H175" s="69"/>
      <c r="I175" s="70"/>
      <c r="J175" s="70"/>
      <c r="K175" s="34" t="s">
        <v>65</v>
      </c>
      <c r="L175" s="77">
        <v>175</v>
      </c>
      <c r="M175" s="77"/>
      <c r="N175" s="72"/>
      <c r="O175" s="79" t="s">
        <v>176</v>
      </c>
      <c r="P175" s="81">
        <v>43673.3122337963</v>
      </c>
      <c r="Q175" s="79" t="s">
        <v>471</v>
      </c>
      <c r="R175" s="79"/>
      <c r="S175" s="79"/>
      <c r="T175" s="79"/>
      <c r="U175" s="82" t="s">
        <v>581</v>
      </c>
      <c r="V175" s="82" t="s">
        <v>581</v>
      </c>
      <c r="W175" s="81">
        <v>43673.3122337963</v>
      </c>
      <c r="X175" s="82" t="s">
        <v>859</v>
      </c>
      <c r="Y175" s="79"/>
      <c r="Z175" s="79"/>
      <c r="AA175" s="85" t="s">
        <v>1048</v>
      </c>
      <c r="AB175" s="79"/>
      <c r="AC175" s="79" t="b">
        <v>0</v>
      </c>
      <c r="AD175" s="79">
        <v>0</v>
      </c>
      <c r="AE175" s="85" t="s">
        <v>1083</v>
      </c>
      <c r="AF175" s="79" t="b">
        <v>0</v>
      </c>
      <c r="AG175" s="79" t="s">
        <v>1097</v>
      </c>
      <c r="AH175" s="79"/>
      <c r="AI175" s="85" t="s">
        <v>1083</v>
      </c>
      <c r="AJ175" s="79" t="b">
        <v>0</v>
      </c>
      <c r="AK175" s="79">
        <v>0</v>
      </c>
      <c r="AL175" s="85" t="s">
        <v>1083</v>
      </c>
      <c r="AM175" s="79" t="s">
        <v>1113</v>
      </c>
      <c r="AN175" s="79" t="b">
        <v>0</v>
      </c>
      <c r="AO175" s="85" t="s">
        <v>1048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10</v>
      </c>
      <c r="BK175" s="49">
        <v>100</v>
      </c>
      <c r="BL175" s="48">
        <v>10</v>
      </c>
    </row>
    <row r="176" spans="1:64" ht="15">
      <c r="A176" s="64" t="s">
        <v>351</v>
      </c>
      <c r="B176" s="64" t="s">
        <v>351</v>
      </c>
      <c r="C176" s="65" t="s">
        <v>3331</v>
      </c>
      <c r="D176" s="66">
        <v>3</v>
      </c>
      <c r="E176" s="67" t="s">
        <v>132</v>
      </c>
      <c r="F176" s="68">
        <v>35</v>
      </c>
      <c r="G176" s="65"/>
      <c r="H176" s="69"/>
      <c r="I176" s="70"/>
      <c r="J176" s="70"/>
      <c r="K176" s="34" t="s">
        <v>65</v>
      </c>
      <c r="L176" s="77">
        <v>176</v>
      </c>
      <c r="M176" s="77"/>
      <c r="N176" s="72"/>
      <c r="O176" s="79" t="s">
        <v>176</v>
      </c>
      <c r="P176" s="81">
        <v>43674.50083333333</v>
      </c>
      <c r="Q176" s="79" t="s">
        <v>472</v>
      </c>
      <c r="R176" s="79"/>
      <c r="S176" s="79"/>
      <c r="T176" s="79"/>
      <c r="U176" s="82" t="s">
        <v>582</v>
      </c>
      <c r="V176" s="82" t="s">
        <v>582</v>
      </c>
      <c r="W176" s="81">
        <v>43674.50083333333</v>
      </c>
      <c r="X176" s="82" t="s">
        <v>860</v>
      </c>
      <c r="Y176" s="79"/>
      <c r="Z176" s="79"/>
      <c r="AA176" s="85" t="s">
        <v>1049</v>
      </c>
      <c r="AB176" s="85" t="s">
        <v>1081</v>
      </c>
      <c r="AC176" s="79" t="b">
        <v>0</v>
      </c>
      <c r="AD176" s="79">
        <v>7</v>
      </c>
      <c r="AE176" s="85" t="s">
        <v>1094</v>
      </c>
      <c r="AF176" s="79" t="b">
        <v>0</v>
      </c>
      <c r="AG176" s="79" t="s">
        <v>1103</v>
      </c>
      <c r="AH176" s="79"/>
      <c r="AI176" s="85" t="s">
        <v>1083</v>
      </c>
      <c r="AJ176" s="79" t="b">
        <v>0</v>
      </c>
      <c r="AK176" s="79">
        <v>0</v>
      </c>
      <c r="AL176" s="85" t="s">
        <v>1083</v>
      </c>
      <c r="AM176" s="79" t="s">
        <v>1113</v>
      </c>
      <c r="AN176" s="79" t="b">
        <v>0</v>
      </c>
      <c r="AO176" s="85" t="s">
        <v>1081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35</v>
      </c>
      <c r="BK176" s="49">
        <v>100</v>
      </c>
      <c r="BL176" s="48">
        <v>35</v>
      </c>
    </row>
    <row r="177" spans="1:64" ht="15">
      <c r="A177" s="64" t="s">
        <v>352</v>
      </c>
      <c r="B177" s="64" t="s">
        <v>353</v>
      </c>
      <c r="C177" s="65" t="s">
        <v>3331</v>
      </c>
      <c r="D177" s="66">
        <v>3</v>
      </c>
      <c r="E177" s="67" t="s">
        <v>132</v>
      </c>
      <c r="F177" s="68">
        <v>35</v>
      </c>
      <c r="G177" s="65"/>
      <c r="H177" s="69"/>
      <c r="I177" s="70"/>
      <c r="J177" s="70"/>
      <c r="K177" s="34" t="s">
        <v>65</v>
      </c>
      <c r="L177" s="77">
        <v>177</v>
      </c>
      <c r="M177" s="77"/>
      <c r="N177" s="72"/>
      <c r="O177" s="79" t="s">
        <v>385</v>
      </c>
      <c r="P177" s="81">
        <v>43677.74383101852</v>
      </c>
      <c r="Q177" s="79" t="s">
        <v>473</v>
      </c>
      <c r="R177" s="79"/>
      <c r="S177" s="79"/>
      <c r="T177" s="79"/>
      <c r="U177" s="82" t="s">
        <v>583</v>
      </c>
      <c r="V177" s="82" t="s">
        <v>583</v>
      </c>
      <c r="W177" s="81">
        <v>43677.74383101852</v>
      </c>
      <c r="X177" s="82" t="s">
        <v>861</v>
      </c>
      <c r="Y177" s="79"/>
      <c r="Z177" s="79"/>
      <c r="AA177" s="85" t="s">
        <v>1050</v>
      </c>
      <c r="AB177" s="79"/>
      <c r="AC177" s="79" t="b">
        <v>0</v>
      </c>
      <c r="AD177" s="79">
        <v>0</v>
      </c>
      <c r="AE177" s="85" t="s">
        <v>1083</v>
      </c>
      <c r="AF177" s="79" t="b">
        <v>0</v>
      </c>
      <c r="AG177" s="79" t="s">
        <v>1096</v>
      </c>
      <c r="AH177" s="79"/>
      <c r="AI177" s="85" t="s">
        <v>1083</v>
      </c>
      <c r="AJ177" s="79" t="b">
        <v>0</v>
      </c>
      <c r="AK177" s="79">
        <v>6</v>
      </c>
      <c r="AL177" s="85" t="s">
        <v>1051</v>
      </c>
      <c r="AM177" s="79" t="s">
        <v>1110</v>
      </c>
      <c r="AN177" s="79" t="b">
        <v>0</v>
      </c>
      <c r="AO177" s="85" t="s">
        <v>1051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12</v>
      </c>
      <c r="BC177" s="78" t="str">
        <f>REPLACE(INDEX(GroupVertices[Group],MATCH(Edges[[#This Row],[Vertex 2]],GroupVertices[Vertex],0)),1,1,"")</f>
        <v>12</v>
      </c>
      <c r="BD177" s="48">
        <v>1</v>
      </c>
      <c r="BE177" s="49">
        <v>6.25</v>
      </c>
      <c r="BF177" s="48">
        <v>0</v>
      </c>
      <c r="BG177" s="49">
        <v>0</v>
      </c>
      <c r="BH177" s="48">
        <v>0</v>
      </c>
      <c r="BI177" s="49">
        <v>0</v>
      </c>
      <c r="BJ177" s="48">
        <v>15</v>
      </c>
      <c r="BK177" s="49">
        <v>93.75</v>
      </c>
      <c r="BL177" s="48">
        <v>16</v>
      </c>
    </row>
    <row r="178" spans="1:64" ht="15">
      <c r="A178" s="64" t="s">
        <v>353</v>
      </c>
      <c r="B178" s="64" t="s">
        <v>353</v>
      </c>
      <c r="C178" s="65" t="s">
        <v>3331</v>
      </c>
      <c r="D178" s="66">
        <v>3</v>
      </c>
      <c r="E178" s="67" t="s">
        <v>132</v>
      </c>
      <c r="F178" s="68">
        <v>35</v>
      </c>
      <c r="G178" s="65"/>
      <c r="H178" s="69"/>
      <c r="I178" s="70"/>
      <c r="J178" s="70"/>
      <c r="K178" s="34" t="s">
        <v>65</v>
      </c>
      <c r="L178" s="77">
        <v>178</v>
      </c>
      <c r="M178" s="77"/>
      <c r="N178" s="72"/>
      <c r="O178" s="79" t="s">
        <v>176</v>
      </c>
      <c r="P178" s="81">
        <v>43677.50429398148</v>
      </c>
      <c r="Q178" s="79" t="s">
        <v>474</v>
      </c>
      <c r="R178" s="79"/>
      <c r="S178" s="79"/>
      <c r="T178" s="79"/>
      <c r="U178" s="82" t="s">
        <v>583</v>
      </c>
      <c r="V178" s="82" t="s">
        <v>583</v>
      </c>
      <c r="W178" s="81">
        <v>43677.50429398148</v>
      </c>
      <c r="X178" s="82" t="s">
        <v>862</v>
      </c>
      <c r="Y178" s="79"/>
      <c r="Z178" s="79"/>
      <c r="AA178" s="85" t="s">
        <v>1051</v>
      </c>
      <c r="AB178" s="79"/>
      <c r="AC178" s="79" t="b">
        <v>0</v>
      </c>
      <c r="AD178" s="79">
        <v>208</v>
      </c>
      <c r="AE178" s="85" t="s">
        <v>1083</v>
      </c>
      <c r="AF178" s="79" t="b">
        <v>0</v>
      </c>
      <c r="AG178" s="79" t="s">
        <v>1096</v>
      </c>
      <c r="AH178" s="79"/>
      <c r="AI178" s="85" t="s">
        <v>1083</v>
      </c>
      <c r="AJ178" s="79" t="b">
        <v>0</v>
      </c>
      <c r="AK178" s="79">
        <v>6</v>
      </c>
      <c r="AL178" s="85" t="s">
        <v>1083</v>
      </c>
      <c r="AM178" s="79" t="s">
        <v>1110</v>
      </c>
      <c r="AN178" s="79" t="b">
        <v>0</v>
      </c>
      <c r="AO178" s="85" t="s">
        <v>1051</v>
      </c>
      <c r="AP178" s="79" t="s">
        <v>1122</v>
      </c>
      <c r="AQ178" s="79">
        <v>0</v>
      </c>
      <c r="AR178" s="79">
        <v>0</v>
      </c>
      <c r="AS178" s="79"/>
      <c r="AT178" s="79"/>
      <c r="AU178" s="79"/>
      <c r="AV178" s="79"/>
      <c r="AW178" s="79"/>
      <c r="AX178" s="79"/>
      <c r="AY178" s="79"/>
      <c r="AZ178" s="79"/>
      <c r="BA178">
        <v>1</v>
      </c>
      <c r="BB178" s="78" t="str">
        <f>REPLACE(INDEX(GroupVertices[Group],MATCH(Edges[[#This Row],[Vertex 1]],GroupVertices[Vertex],0)),1,1,"")</f>
        <v>12</v>
      </c>
      <c r="BC178" s="78" t="str">
        <f>REPLACE(INDEX(GroupVertices[Group],MATCH(Edges[[#This Row],[Vertex 2]],GroupVertices[Vertex],0)),1,1,"")</f>
        <v>12</v>
      </c>
      <c r="BD178" s="48">
        <v>1</v>
      </c>
      <c r="BE178" s="49">
        <v>7.142857142857143</v>
      </c>
      <c r="BF178" s="48">
        <v>0</v>
      </c>
      <c r="BG178" s="49">
        <v>0</v>
      </c>
      <c r="BH178" s="48">
        <v>0</v>
      </c>
      <c r="BI178" s="49">
        <v>0</v>
      </c>
      <c r="BJ178" s="48">
        <v>13</v>
      </c>
      <c r="BK178" s="49">
        <v>92.85714285714286</v>
      </c>
      <c r="BL178" s="48">
        <v>14</v>
      </c>
    </row>
    <row r="179" spans="1:64" ht="15">
      <c r="A179" s="64" t="s">
        <v>354</v>
      </c>
      <c r="B179" s="64" t="s">
        <v>353</v>
      </c>
      <c r="C179" s="65" t="s">
        <v>3331</v>
      </c>
      <c r="D179" s="66">
        <v>3</v>
      </c>
      <c r="E179" s="67" t="s">
        <v>132</v>
      </c>
      <c r="F179" s="68">
        <v>35</v>
      </c>
      <c r="G179" s="65"/>
      <c r="H179" s="69"/>
      <c r="I179" s="70"/>
      <c r="J179" s="70"/>
      <c r="K179" s="34" t="s">
        <v>65</v>
      </c>
      <c r="L179" s="77">
        <v>179</v>
      </c>
      <c r="M179" s="77"/>
      <c r="N179" s="72"/>
      <c r="O179" s="79" t="s">
        <v>385</v>
      </c>
      <c r="P179" s="81">
        <v>43677.90186342593</v>
      </c>
      <c r="Q179" s="79" t="s">
        <v>473</v>
      </c>
      <c r="R179" s="79"/>
      <c r="S179" s="79"/>
      <c r="T179" s="79"/>
      <c r="U179" s="82" t="s">
        <v>583</v>
      </c>
      <c r="V179" s="82" t="s">
        <v>583</v>
      </c>
      <c r="W179" s="81">
        <v>43677.90186342593</v>
      </c>
      <c r="X179" s="82" t="s">
        <v>863</v>
      </c>
      <c r="Y179" s="79"/>
      <c r="Z179" s="79"/>
      <c r="AA179" s="85" t="s">
        <v>1052</v>
      </c>
      <c r="AB179" s="79"/>
      <c r="AC179" s="79" t="b">
        <v>0</v>
      </c>
      <c r="AD179" s="79">
        <v>0</v>
      </c>
      <c r="AE179" s="85" t="s">
        <v>1083</v>
      </c>
      <c r="AF179" s="79" t="b">
        <v>0</v>
      </c>
      <c r="AG179" s="79" t="s">
        <v>1096</v>
      </c>
      <c r="AH179" s="79"/>
      <c r="AI179" s="85" t="s">
        <v>1083</v>
      </c>
      <c r="AJ179" s="79" t="b">
        <v>0</v>
      </c>
      <c r="AK179" s="79">
        <v>6</v>
      </c>
      <c r="AL179" s="85" t="s">
        <v>1051</v>
      </c>
      <c r="AM179" s="79" t="s">
        <v>1113</v>
      </c>
      <c r="AN179" s="79" t="b">
        <v>0</v>
      </c>
      <c r="AO179" s="85" t="s">
        <v>1051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12</v>
      </c>
      <c r="BC179" s="78" t="str">
        <f>REPLACE(INDEX(GroupVertices[Group],MATCH(Edges[[#This Row],[Vertex 2]],GroupVertices[Vertex],0)),1,1,"")</f>
        <v>12</v>
      </c>
      <c r="BD179" s="48">
        <v>1</v>
      </c>
      <c r="BE179" s="49">
        <v>6.25</v>
      </c>
      <c r="BF179" s="48">
        <v>0</v>
      </c>
      <c r="BG179" s="49">
        <v>0</v>
      </c>
      <c r="BH179" s="48">
        <v>0</v>
      </c>
      <c r="BI179" s="49">
        <v>0</v>
      </c>
      <c r="BJ179" s="48">
        <v>15</v>
      </c>
      <c r="BK179" s="49">
        <v>93.75</v>
      </c>
      <c r="BL179" s="48">
        <v>16</v>
      </c>
    </row>
    <row r="180" spans="1:64" ht="15">
      <c r="A180" s="64" t="s">
        <v>355</v>
      </c>
      <c r="B180" s="64" t="s">
        <v>355</v>
      </c>
      <c r="C180" s="65" t="s">
        <v>3332</v>
      </c>
      <c r="D180" s="66">
        <v>3</v>
      </c>
      <c r="E180" s="67" t="s">
        <v>136</v>
      </c>
      <c r="F180" s="68">
        <v>35</v>
      </c>
      <c r="G180" s="65"/>
      <c r="H180" s="69"/>
      <c r="I180" s="70"/>
      <c r="J180" s="70"/>
      <c r="K180" s="34" t="s">
        <v>65</v>
      </c>
      <c r="L180" s="77">
        <v>180</v>
      </c>
      <c r="M180" s="77"/>
      <c r="N180" s="72"/>
      <c r="O180" s="79" t="s">
        <v>176</v>
      </c>
      <c r="P180" s="81">
        <v>43677.98857638889</v>
      </c>
      <c r="Q180" s="79" t="s">
        <v>475</v>
      </c>
      <c r="R180" s="79"/>
      <c r="S180" s="79"/>
      <c r="T180" s="79"/>
      <c r="U180" s="82" t="s">
        <v>584</v>
      </c>
      <c r="V180" s="82" t="s">
        <v>584</v>
      </c>
      <c r="W180" s="81">
        <v>43677.98857638889</v>
      </c>
      <c r="X180" s="82" t="s">
        <v>864</v>
      </c>
      <c r="Y180" s="79"/>
      <c r="Z180" s="79"/>
      <c r="AA180" s="85" t="s">
        <v>1053</v>
      </c>
      <c r="AB180" s="79"/>
      <c r="AC180" s="79" t="b">
        <v>0</v>
      </c>
      <c r="AD180" s="79">
        <v>1</v>
      </c>
      <c r="AE180" s="85" t="s">
        <v>1083</v>
      </c>
      <c r="AF180" s="79" t="b">
        <v>0</v>
      </c>
      <c r="AG180" s="79" t="s">
        <v>1096</v>
      </c>
      <c r="AH180" s="79"/>
      <c r="AI180" s="85" t="s">
        <v>1083</v>
      </c>
      <c r="AJ180" s="79" t="b">
        <v>0</v>
      </c>
      <c r="AK180" s="79">
        <v>0</v>
      </c>
      <c r="AL180" s="85" t="s">
        <v>1083</v>
      </c>
      <c r="AM180" s="79" t="s">
        <v>1110</v>
      </c>
      <c r="AN180" s="79" t="b">
        <v>0</v>
      </c>
      <c r="AO180" s="85" t="s">
        <v>1053</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v>2</v>
      </c>
      <c r="BE180" s="49">
        <v>18.181818181818183</v>
      </c>
      <c r="BF180" s="48">
        <v>0</v>
      </c>
      <c r="BG180" s="49">
        <v>0</v>
      </c>
      <c r="BH180" s="48">
        <v>0</v>
      </c>
      <c r="BI180" s="49">
        <v>0</v>
      </c>
      <c r="BJ180" s="48">
        <v>9</v>
      </c>
      <c r="BK180" s="49">
        <v>81.81818181818181</v>
      </c>
      <c r="BL180" s="48">
        <v>11</v>
      </c>
    </row>
    <row r="181" spans="1:64" ht="15">
      <c r="A181" s="64" t="s">
        <v>355</v>
      </c>
      <c r="B181" s="64" t="s">
        <v>355</v>
      </c>
      <c r="C181" s="65" t="s">
        <v>3332</v>
      </c>
      <c r="D181" s="66">
        <v>3</v>
      </c>
      <c r="E181" s="67" t="s">
        <v>136</v>
      </c>
      <c r="F181" s="68">
        <v>35</v>
      </c>
      <c r="G181" s="65"/>
      <c r="H181" s="69"/>
      <c r="I181" s="70"/>
      <c r="J181" s="70"/>
      <c r="K181" s="34" t="s">
        <v>65</v>
      </c>
      <c r="L181" s="77">
        <v>181</v>
      </c>
      <c r="M181" s="77"/>
      <c r="N181" s="72"/>
      <c r="O181" s="79" t="s">
        <v>176</v>
      </c>
      <c r="P181" s="81">
        <v>43677.99574074074</v>
      </c>
      <c r="Q181" s="79" t="s">
        <v>476</v>
      </c>
      <c r="R181" s="79"/>
      <c r="S181" s="79"/>
      <c r="T181" s="79"/>
      <c r="U181" s="82" t="s">
        <v>585</v>
      </c>
      <c r="V181" s="82" t="s">
        <v>585</v>
      </c>
      <c r="W181" s="81">
        <v>43677.99574074074</v>
      </c>
      <c r="X181" s="82" t="s">
        <v>865</v>
      </c>
      <c r="Y181" s="79"/>
      <c r="Z181" s="79"/>
      <c r="AA181" s="85" t="s">
        <v>1054</v>
      </c>
      <c r="AB181" s="79"/>
      <c r="AC181" s="79" t="b">
        <v>0</v>
      </c>
      <c r="AD181" s="79">
        <v>3</v>
      </c>
      <c r="AE181" s="85" t="s">
        <v>1083</v>
      </c>
      <c r="AF181" s="79" t="b">
        <v>0</v>
      </c>
      <c r="AG181" s="79" t="s">
        <v>1096</v>
      </c>
      <c r="AH181" s="79"/>
      <c r="AI181" s="85" t="s">
        <v>1083</v>
      </c>
      <c r="AJ181" s="79" t="b">
        <v>0</v>
      </c>
      <c r="AK181" s="79">
        <v>0</v>
      </c>
      <c r="AL181" s="85" t="s">
        <v>1083</v>
      </c>
      <c r="AM181" s="79" t="s">
        <v>1110</v>
      </c>
      <c r="AN181" s="79" t="b">
        <v>0</v>
      </c>
      <c r="AO181" s="85" t="s">
        <v>1054</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8</v>
      </c>
      <c r="BK181" s="49">
        <v>100</v>
      </c>
      <c r="BL181" s="48">
        <v>8</v>
      </c>
    </row>
    <row r="182" spans="1:64" ht="15">
      <c r="A182" s="64" t="s">
        <v>356</v>
      </c>
      <c r="B182" s="64" t="s">
        <v>384</v>
      </c>
      <c r="C182" s="65" t="s">
        <v>3331</v>
      </c>
      <c r="D182" s="66">
        <v>3</v>
      </c>
      <c r="E182" s="67" t="s">
        <v>132</v>
      </c>
      <c r="F182" s="68">
        <v>35</v>
      </c>
      <c r="G182" s="65"/>
      <c r="H182" s="69"/>
      <c r="I182" s="70"/>
      <c r="J182" s="70"/>
      <c r="K182" s="34" t="s">
        <v>65</v>
      </c>
      <c r="L182" s="77">
        <v>182</v>
      </c>
      <c r="M182" s="77"/>
      <c r="N182" s="72"/>
      <c r="O182" s="79" t="s">
        <v>385</v>
      </c>
      <c r="P182" s="81">
        <v>43680.29240740741</v>
      </c>
      <c r="Q182" s="79" t="s">
        <v>477</v>
      </c>
      <c r="R182" s="79"/>
      <c r="S182" s="79"/>
      <c r="T182" s="79"/>
      <c r="U182" s="82" t="s">
        <v>586</v>
      </c>
      <c r="V182" s="82" t="s">
        <v>586</v>
      </c>
      <c r="W182" s="81">
        <v>43680.29240740741</v>
      </c>
      <c r="X182" s="82" t="s">
        <v>866</v>
      </c>
      <c r="Y182" s="79"/>
      <c r="Z182" s="79"/>
      <c r="AA182" s="85" t="s">
        <v>1055</v>
      </c>
      <c r="AB182" s="79"/>
      <c r="AC182" s="79" t="b">
        <v>0</v>
      </c>
      <c r="AD182" s="79">
        <v>0</v>
      </c>
      <c r="AE182" s="85" t="s">
        <v>1083</v>
      </c>
      <c r="AF182" s="79" t="b">
        <v>0</v>
      </c>
      <c r="AG182" s="79" t="s">
        <v>1096</v>
      </c>
      <c r="AH182" s="79"/>
      <c r="AI182" s="85" t="s">
        <v>1083</v>
      </c>
      <c r="AJ182" s="79" t="b">
        <v>0</v>
      </c>
      <c r="AK182" s="79">
        <v>2</v>
      </c>
      <c r="AL182" s="85" t="s">
        <v>1057</v>
      </c>
      <c r="AM182" s="79" t="s">
        <v>1110</v>
      </c>
      <c r="AN182" s="79" t="b">
        <v>0</v>
      </c>
      <c r="AO182" s="85" t="s">
        <v>1057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10</v>
      </c>
      <c r="BC182" s="78" t="str">
        <f>REPLACE(INDEX(GroupVertices[Group],MATCH(Edges[[#This Row],[Vertex 2]],GroupVertices[Vertex],0)),1,1,"")</f>
        <v>10</v>
      </c>
      <c r="BD182" s="48"/>
      <c r="BE182" s="49"/>
      <c r="BF182" s="48"/>
      <c r="BG182" s="49"/>
      <c r="BH182" s="48"/>
      <c r="BI182" s="49"/>
      <c r="BJ182" s="48"/>
      <c r="BK182" s="49"/>
      <c r="BL182" s="48"/>
    </row>
    <row r="183" spans="1:64" ht="15">
      <c r="A183" s="64" t="s">
        <v>356</v>
      </c>
      <c r="B183" s="64" t="s">
        <v>358</v>
      </c>
      <c r="C183" s="65" t="s">
        <v>3331</v>
      </c>
      <c r="D183" s="66">
        <v>3</v>
      </c>
      <c r="E183" s="67" t="s">
        <v>132</v>
      </c>
      <c r="F183" s="68">
        <v>35</v>
      </c>
      <c r="G183" s="65"/>
      <c r="H183" s="69"/>
      <c r="I183" s="70"/>
      <c r="J183" s="70"/>
      <c r="K183" s="34" t="s">
        <v>65</v>
      </c>
      <c r="L183" s="77">
        <v>183</v>
      </c>
      <c r="M183" s="77"/>
      <c r="N183" s="72"/>
      <c r="O183" s="79" t="s">
        <v>385</v>
      </c>
      <c r="P183" s="81">
        <v>43680.29240740741</v>
      </c>
      <c r="Q183" s="79" t="s">
        <v>477</v>
      </c>
      <c r="R183" s="79"/>
      <c r="S183" s="79"/>
      <c r="T183" s="79"/>
      <c r="U183" s="82" t="s">
        <v>586</v>
      </c>
      <c r="V183" s="82" t="s">
        <v>586</v>
      </c>
      <c r="W183" s="81">
        <v>43680.29240740741</v>
      </c>
      <c r="X183" s="82" t="s">
        <v>866</v>
      </c>
      <c r="Y183" s="79"/>
      <c r="Z183" s="79"/>
      <c r="AA183" s="85" t="s">
        <v>1055</v>
      </c>
      <c r="AB183" s="79"/>
      <c r="AC183" s="79" t="b">
        <v>0</v>
      </c>
      <c r="AD183" s="79">
        <v>0</v>
      </c>
      <c r="AE183" s="85" t="s">
        <v>1083</v>
      </c>
      <c r="AF183" s="79" t="b">
        <v>0</v>
      </c>
      <c r="AG183" s="79" t="s">
        <v>1096</v>
      </c>
      <c r="AH183" s="79"/>
      <c r="AI183" s="85" t="s">
        <v>1083</v>
      </c>
      <c r="AJ183" s="79" t="b">
        <v>0</v>
      </c>
      <c r="AK183" s="79">
        <v>2</v>
      </c>
      <c r="AL183" s="85" t="s">
        <v>1057</v>
      </c>
      <c r="AM183" s="79" t="s">
        <v>1110</v>
      </c>
      <c r="AN183" s="79" t="b">
        <v>0</v>
      </c>
      <c r="AO183" s="85" t="s">
        <v>1057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10</v>
      </c>
      <c r="BC183" s="78" t="str">
        <f>REPLACE(INDEX(GroupVertices[Group],MATCH(Edges[[#This Row],[Vertex 2]],GroupVertices[Vertex],0)),1,1,"")</f>
        <v>10</v>
      </c>
      <c r="BD183" s="48">
        <v>0</v>
      </c>
      <c r="BE183" s="49">
        <v>0</v>
      </c>
      <c r="BF183" s="48">
        <v>0</v>
      </c>
      <c r="BG183" s="49">
        <v>0</v>
      </c>
      <c r="BH183" s="48">
        <v>0</v>
      </c>
      <c r="BI183" s="49">
        <v>0</v>
      </c>
      <c r="BJ183" s="48">
        <v>7</v>
      </c>
      <c r="BK183" s="49">
        <v>100</v>
      </c>
      <c r="BL183" s="48">
        <v>7</v>
      </c>
    </row>
    <row r="184" spans="1:64" ht="15">
      <c r="A184" s="64" t="s">
        <v>357</v>
      </c>
      <c r="B184" s="64" t="s">
        <v>357</v>
      </c>
      <c r="C184" s="65" t="s">
        <v>3331</v>
      </c>
      <c r="D184" s="66">
        <v>3</v>
      </c>
      <c r="E184" s="67" t="s">
        <v>132</v>
      </c>
      <c r="F184" s="68">
        <v>35</v>
      </c>
      <c r="G184" s="65"/>
      <c r="H184" s="69"/>
      <c r="I184" s="70"/>
      <c r="J184" s="70"/>
      <c r="K184" s="34" t="s">
        <v>65</v>
      </c>
      <c r="L184" s="77">
        <v>184</v>
      </c>
      <c r="M184" s="77"/>
      <c r="N184" s="72"/>
      <c r="O184" s="79" t="s">
        <v>176</v>
      </c>
      <c r="P184" s="81">
        <v>43680.41631944444</v>
      </c>
      <c r="Q184" s="79" t="s">
        <v>478</v>
      </c>
      <c r="R184" s="79"/>
      <c r="S184" s="79"/>
      <c r="T184" s="79"/>
      <c r="U184" s="82" t="s">
        <v>587</v>
      </c>
      <c r="V184" s="82" t="s">
        <v>587</v>
      </c>
      <c r="W184" s="81">
        <v>43680.41631944444</v>
      </c>
      <c r="X184" s="82" t="s">
        <v>867</v>
      </c>
      <c r="Y184" s="79"/>
      <c r="Z184" s="79"/>
      <c r="AA184" s="85" t="s">
        <v>1056</v>
      </c>
      <c r="AB184" s="79"/>
      <c r="AC184" s="79" t="b">
        <v>0</v>
      </c>
      <c r="AD184" s="79">
        <v>0</v>
      </c>
      <c r="AE184" s="85" t="s">
        <v>1083</v>
      </c>
      <c r="AF184" s="79" t="b">
        <v>0</v>
      </c>
      <c r="AG184" s="79" t="s">
        <v>1096</v>
      </c>
      <c r="AH184" s="79"/>
      <c r="AI184" s="85" t="s">
        <v>1083</v>
      </c>
      <c r="AJ184" s="79" t="b">
        <v>0</v>
      </c>
      <c r="AK184" s="79">
        <v>0</v>
      </c>
      <c r="AL184" s="85" t="s">
        <v>1083</v>
      </c>
      <c r="AM184" s="79" t="s">
        <v>1109</v>
      </c>
      <c r="AN184" s="79" t="b">
        <v>0</v>
      </c>
      <c r="AO184" s="85" t="s">
        <v>1056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9</v>
      </c>
      <c r="BK184" s="49">
        <v>100</v>
      </c>
      <c r="BL184" s="48">
        <v>9</v>
      </c>
    </row>
    <row r="185" spans="1:64" ht="15">
      <c r="A185" s="64" t="s">
        <v>358</v>
      </c>
      <c r="B185" s="64" t="s">
        <v>384</v>
      </c>
      <c r="C185" s="65" t="s">
        <v>3331</v>
      </c>
      <c r="D185" s="66">
        <v>3</v>
      </c>
      <c r="E185" s="67" t="s">
        <v>132</v>
      </c>
      <c r="F185" s="68">
        <v>35</v>
      </c>
      <c r="G185" s="65"/>
      <c r="H185" s="69"/>
      <c r="I185" s="70"/>
      <c r="J185" s="70"/>
      <c r="K185" s="34" t="s">
        <v>65</v>
      </c>
      <c r="L185" s="77">
        <v>185</v>
      </c>
      <c r="M185" s="77"/>
      <c r="N185" s="72"/>
      <c r="O185" s="79" t="s">
        <v>386</v>
      </c>
      <c r="P185" s="81">
        <v>43680.288668981484</v>
      </c>
      <c r="Q185" s="79" t="s">
        <v>479</v>
      </c>
      <c r="R185" s="79"/>
      <c r="S185" s="79"/>
      <c r="T185" s="79"/>
      <c r="U185" s="82" t="s">
        <v>586</v>
      </c>
      <c r="V185" s="82" t="s">
        <v>586</v>
      </c>
      <c r="W185" s="81">
        <v>43680.288668981484</v>
      </c>
      <c r="X185" s="82" t="s">
        <v>868</v>
      </c>
      <c r="Y185" s="79"/>
      <c r="Z185" s="79"/>
      <c r="AA185" s="85" t="s">
        <v>1057</v>
      </c>
      <c r="AB185" s="85" t="s">
        <v>1082</v>
      </c>
      <c r="AC185" s="79" t="b">
        <v>0</v>
      </c>
      <c r="AD185" s="79">
        <v>13</v>
      </c>
      <c r="AE185" s="85" t="s">
        <v>1095</v>
      </c>
      <c r="AF185" s="79" t="b">
        <v>0</v>
      </c>
      <c r="AG185" s="79" t="s">
        <v>1096</v>
      </c>
      <c r="AH185" s="79"/>
      <c r="AI185" s="85" t="s">
        <v>1083</v>
      </c>
      <c r="AJ185" s="79" t="b">
        <v>0</v>
      </c>
      <c r="AK185" s="79">
        <v>2</v>
      </c>
      <c r="AL185" s="85" t="s">
        <v>1083</v>
      </c>
      <c r="AM185" s="79" t="s">
        <v>1110</v>
      </c>
      <c r="AN185" s="79" t="b">
        <v>0</v>
      </c>
      <c r="AO185" s="85" t="s">
        <v>1082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10</v>
      </c>
      <c r="BC185" s="78" t="str">
        <f>REPLACE(INDEX(GroupVertices[Group],MATCH(Edges[[#This Row],[Vertex 2]],GroupVertices[Vertex],0)),1,1,"")</f>
        <v>10</v>
      </c>
      <c r="BD185" s="48">
        <v>0</v>
      </c>
      <c r="BE185" s="49">
        <v>0</v>
      </c>
      <c r="BF185" s="48">
        <v>0</v>
      </c>
      <c r="BG185" s="49">
        <v>0</v>
      </c>
      <c r="BH185" s="48">
        <v>0</v>
      </c>
      <c r="BI185" s="49">
        <v>0</v>
      </c>
      <c r="BJ185" s="48">
        <v>5</v>
      </c>
      <c r="BK185" s="49">
        <v>100</v>
      </c>
      <c r="BL185" s="48">
        <v>5</v>
      </c>
    </row>
    <row r="186" spans="1:64" ht="15">
      <c r="A186" s="64" t="s">
        <v>359</v>
      </c>
      <c r="B186" s="64" t="s">
        <v>384</v>
      </c>
      <c r="C186" s="65" t="s">
        <v>3331</v>
      </c>
      <c r="D186" s="66">
        <v>3</v>
      </c>
      <c r="E186" s="67" t="s">
        <v>132</v>
      </c>
      <c r="F186" s="68">
        <v>35</v>
      </c>
      <c r="G186" s="65"/>
      <c r="H186" s="69"/>
      <c r="I186" s="70"/>
      <c r="J186" s="70"/>
      <c r="K186" s="34" t="s">
        <v>65</v>
      </c>
      <c r="L186" s="77">
        <v>186</v>
      </c>
      <c r="M186" s="77"/>
      <c r="N186" s="72"/>
      <c r="O186" s="79" t="s">
        <v>385</v>
      </c>
      <c r="P186" s="81">
        <v>43680.64172453704</v>
      </c>
      <c r="Q186" s="79" t="s">
        <v>477</v>
      </c>
      <c r="R186" s="79"/>
      <c r="S186" s="79"/>
      <c r="T186" s="79"/>
      <c r="U186" s="82" t="s">
        <v>586</v>
      </c>
      <c r="V186" s="82" t="s">
        <v>586</v>
      </c>
      <c r="W186" s="81">
        <v>43680.64172453704</v>
      </c>
      <c r="X186" s="82" t="s">
        <v>869</v>
      </c>
      <c r="Y186" s="79"/>
      <c r="Z186" s="79"/>
      <c r="AA186" s="85" t="s">
        <v>1058</v>
      </c>
      <c r="AB186" s="79"/>
      <c r="AC186" s="79" t="b">
        <v>0</v>
      </c>
      <c r="AD186" s="79">
        <v>0</v>
      </c>
      <c r="AE186" s="85" t="s">
        <v>1083</v>
      </c>
      <c r="AF186" s="79" t="b">
        <v>0</v>
      </c>
      <c r="AG186" s="79" t="s">
        <v>1096</v>
      </c>
      <c r="AH186" s="79"/>
      <c r="AI186" s="85" t="s">
        <v>1083</v>
      </c>
      <c r="AJ186" s="79" t="b">
        <v>0</v>
      </c>
      <c r="AK186" s="79">
        <v>2</v>
      </c>
      <c r="AL186" s="85" t="s">
        <v>1057</v>
      </c>
      <c r="AM186" s="79" t="s">
        <v>1109</v>
      </c>
      <c r="AN186" s="79" t="b">
        <v>0</v>
      </c>
      <c r="AO186" s="85" t="s">
        <v>1057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c r="BE186" s="49"/>
      <c r="BF186" s="48"/>
      <c r="BG186" s="49"/>
      <c r="BH186" s="48"/>
      <c r="BI186" s="49"/>
      <c r="BJ186" s="48"/>
      <c r="BK186" s="49"/>
      <c r="BL186" s="48"/>
    </row>
    <row r="187" spans="1:64" ht="15">
      <c r="A187" s="64" t="s">
        <v>359</v>
      </c>
      <c r="B187" s="64" t="s">
        <v>358</v>
      </c>
      <c r="C187" s="65" t="s">
        <v>3331</v>
      </c>
      <c r="D187" s="66">
        <v>3</v>
      </c>
      <c r="E187" s="67" t="s">
        <v>132</v>
      </c>
      <c r="F187" s="68">
        <v>35</v>
      </c>
      <c r="G187" s="65"/>
      <c r="H187" s="69"/>
      <c r="I187" s="70"/>
      <c r="J187" s="70"/>
      <c r="K187" s="34" t="s">
        <v>65</v>
      </c>
      <c r="L187" s="77">
        <v>187</v>
      </c>
      <c r="M187" s="77"/>
      <c r="N187" s="72"/>
      <c r="O187" s="79" t="s">
        <v>385</v>
      </c>
      <c r="P187" s="81">
        <v>43680.64172453704</v>
      </c>
      <c r="Q187" s="79" t="s">
        <v>477</v>
      </c>
      <c r="R187" s="79"/>
      <c r="S187" s="79"/>
      <c r="T187" s="79"/>
      <c r="U187" s="82" t="s">
        <v>586</v>
      </c>
      <c r="V187" s="82" t="s">
        <v>586</v>
      </c>
      <c r="W187" s="81">
        <v>43680.64172453704</v>
      </c>
      <c r="X187" s="82" t="s">
        <v>869</v>
      </c>
      <c r="Y187" s="79"/>
      <c r="Z187" s="79"/>
      <c r="AA187" s="85" t="s">
        <v>1058</v>
      </c>
      <c r="AB187" s="79"/>
      <c r="AC187" s="79" t="b">
        <v>0</v>
      </c>
      <c r="AD187" s="79">
        <v>0</v>
      </c>
      <c r="AE187" s="85" t="s">
        <v>1083</v>
      </c>
      <c r="AF187" s="79" t="b">
        <v>0</v>
      </c>
      <c r="AG187" s="79" t="s">
        <v>1096</v>
      </c>
      <c r="AH187" s="79"/>
      <c r="AI187" s="85" t="s">
        <v>1083</v>
      </c>
      <c r="AJ187" s="79" t="b">
        <v>0</v>
      </c>
      <c r="AK187" s="79">
        <v>2</v>
      </c>
      <c r="AL187" s="85" t="s">
        <v>1057</v>
      </c>
      <c r="AM187" s="79" t="s">
        <v>1109</v>
      </c>
      <c r="AN187" s="79" t="b">
        <v>0</v>
      </c>
      <c r="AO187" s="85" t="s">
        <v>1057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10</v>
      </c>
      <c r="BC187" s="78" t="str">
        <f>REPLACE(INDEX(GroupVertices[Group],MATCH(Edges[[#This Row],[Vertex 2]],GroupVertices[Vertex],0)),1,1,"")</f>
        <v>10</v>
      </c>
      <c r="BD187" s="48">
        <v>0</v>
      </c>
      <c r="BE187" s="49">
        <v>0</v>
      </c>
      <c r="BF187" s="48">
        <v>0</v>
      </c>
      <c r="BG187" s="49">
        <v>0</v>
      </c>
      <c r="BH187" s="48">
        <v>0</v>
      </c>
      <c r="BI187" s="49">
        <v>0</v>
      </c>
      <c r="BJ187" s="48">
        <v>7</v>
      </c>
      <c r="BK187" s="49">
        <v>100</v>
      </c>
      <c r="BL187" s="48">
        <v>7</v>
      </c>
    </row>
    <row r="188" spans="1:64" ht="15">
      <c r="A188" s="64" t="s">
        <v>360</v>
      </c>
      <c r="B188" s="64" t="s">
        <v>360</v>
      </c>
      <c r="C188" s="65" t="s">
        <v>3331</v>
      </c>
      <c r="D188" s="66">
        <v>3</v>
      </c>
      <c r="E188" s="67" t="s">
        <v>132</v>
      </c>
      <c r="F188" s="68">
        <v>35</v>
      </c>
      <c r="G188" s="65"/>
      <c r="H188" s="69"/>
      <c r="I188" s="70"/>
      <c r="J188" s="70"/>
      <c r="K188" s="34" t="s">
        <v>65</v>
      </c>
      <c r="L188" s="77">
        <v>188</v>
      </c>
      <c r="M188" s="77"/>
      <c r="N188" s="72"/>
      <c r="O188" s="79" t="s">
        <v>176</v>
      </c>
      <c r="P188" s="81">
        <v>43683.81115740741</v>
      </c>
      <c r="Q188" s="79" t="s">
        <v>480</v>
      </c>
      <c r="R188" s="79"/>
      <c r="S188" s="79"/>
      <c r="T188" s="79"/>
      <c r="U188" s="82" t="s">
        <v>588</v>
      </c>
      <c r="V188" s="82" t="s">
        <v>588</v>
      </c>
      <c r="W188" s="81">
        <v>43683.81115740741</v>
      </c>
      <c r="X188" s="82" t="s">
        <v>870</v>
      </c>
      <c r="Y188" s="79"/>
      <c r="Z188" s="79"/>
      <c r="AA188" s="85" t="s">
        <v>1059</v>
      </c>
      <c r="AB188" s="79"/>
      <c r="AC188" s="79" t="b">
        <v>0</v>
      </c>
      <c r="AD188" s="79">
        <v>1</v>
      </c>
      <c r="AE188" s="85" t="s">
        <v>1083</v>
      </c>
      <c r="AF188" s="79" t="b">
        <v>0</v>
      </c>
      <c r="AG188" s="79" t="s">
        <v>1097</v>
      </c>
      <c r="AH188" s="79"/>
      <c r="AI188" s="85" t="s">
        <v>1083</v>
      </c>
      <c r="AJ188" s="79" t="b">
        <v>0</v>
      </c>
      <c r="AK188" s="79">
        <v>0</v>
      </c>
      <c r="AL188" s="85" t="s">
        <v>1083</v>
      </c>
      <c r="AM188" s="79" t="s">
        <v>1109</v>
      </c>
      <c r="AN188" s="79" t="b">
        <v>0</v>
      </c>
      <c r="AO188" s="85" t="s">
        <v>1059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17</v>
      </c>
      <c r="BK188" s="49">
        <v>100</v>
      </c>
      <c r="BL188" s="48">
        <v>17</v>
      </c>
    </row>
    <row r="189" spans="1:64" ht="15">
      <c r="A189" s="64" t="s">
        <v>361</v>
      </c>
      <c r="B189" s="64" t="s">
        <v>361</v>
      </c>
      <c r="C189" s="65" t="s">
        <v>3331</v>
      </c>
      <c r="D189" s="66">
        <v>3</v>
      </c>
      <c r="E189" s="67" t="s">
        <v>132</v>
      </c>
      <c r="F189" s="68">
        <v>35</v>
      </c>
      <c r="G189" s="65"/>
      <c r="H189" s="69"/>
      <c r="I189" s="70"/>
      <c r="J189" s="70"/>
      <c r="K189" s="34" t="s">
        <v>65</v>
      </c>
      <c r="L189" s="77">
        <v>189</v>
      </c>
      <c r="M189" s="77"/>
      <c r="N189" s="72"/>
      <c r="O189" s="79" t="s">
        <v>176</v>
      </c>
      <c r="P189" s="81">
        <v>43685.620474537034</v>
      </c>
      <c r="Q189" s="79" t="s">
        <v>481</v>
      </c>
      <c r="R189" s="79"/>
      <c r="S189" s="79"/>
      <c r="T189" s="79" t="s">
        <v>540</v>
      </c>
      <c r="U189" s="82" t="s">
        <v>589</v>
      </c>
      <c r="V189" s="82" t="s">
        <v>589</v>
      </c>
      <c r="W189" s="81">
        <v>43685.620474537034</v>
      </c>
      <c r="X189" s="82" t="s">
        <v>871</v>
      </c>
      <c r="Y189" s="79"/>
      <c r="Z189" s="79"/>
      <c r="AA189" s="85" t="s">
        <v>1060</v>
      </c>
      <c r="AB189" s="79"/>
      <c r="AC189" s="79" t="b">
        <v>0</v>
      </c>
      <c r="AD189" s="79">
        <v>0</v>
      </c>
      <c r="AE189" s="85" t="s">
        <v>1083</v>
      </c>
      <c r="AF189" s="79" t="b">
        <v>0</v>
      </c>
      <c r="AG189" s="79" t="s">
        <v>1097</v>
      </c>
      <c r="AH189" s="79"/>
      <c r="AI189" s="85" t="s">
        <v>1083</v>
      </c>
      <c r="AJ189" s="79" t="b">
        <v>0</v>
      </c>
      <c r="AK189" s="79">
        <v>0</v>
      </c>
      <c r="AL189" s="85" t="s">
        <v>1083</v>
      </c>
      <c r="AM189" s="79" t="s">
        <v>1113</v>
      </c>
      <c r="AN189" s="79" t="b">
        <v>0</v>
      </c>
      <c r="AO189" s="85" t="s">
        <v>1060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12</v>
      </c>
      <c r="BK189" s="49">
        <v>100</v>
      </c>
      <c r="BL189" s="48">
        <v>12</v>
      </c>
    </row>
    <row r="190" spans="1:64" ht="15">
      <c r="A190" s="64" t="s">
        <v>362</v>
      </c>
      <c r="B190" s="64" t="s">
        <v>362</v>
      </c>
      <c r="C190" s="65" t="s">
        <v>3331</v>
      </c>
      <c r="D190" s="66">
        <v>3</v>
      </c>
      <c r="E190" s="67" t="s">
        <v>132</v>
      </c>
      <c r="F190" s="68">
        <v>35</v>
      </c>
      <c r="G190" s="65"/>
      <c r="H190" s="69"/>
      <c r="I190" s="70"/>
      <c r="J190" s="70"/>
      <c r="K190" s="34" t="s">
        <v>65</v>
      </c>
      <c r="L190" s="77">
        <v>190</v>
      </c>
      <c r="M190" s="77"/>
      <c r="N190" s="72"/>
      <c r="O190" s="79" t="s">
        <v>176</v>
      </c>
      <c r="P190" s="81">
        <v>43685.83931712963</v>
      </c>
      <c r="Q190" s="79" t="s">
        <v>482</v>
      </c>
      <c r="R190" s="82" t="s">
        <v>511</v>
      </c>
      <c r="S190" s="79" t="s">
        <v>516</v>
      </c>
      <c r="T190" s="79" t="s">
        <v>541</v>
      </c>
      <c r="U190" s="79"/>
      <c r="V190" s="82" t="s">
        <v>686</v>
      </c>
      <c r="W190" s="81">
        <v>43685.83931712963</v>
      </c>
      <c r="X190" s="82" t="s">
        <v>872</v>
      </c>
      <c r="Y190" s="79"/>
      <c r="Z190" s="79"/>
      <c r="AA190" s="85" t="s">
        <v>1061</v>
      </c>
      <c r="AB190" s="79"/>
      <c r="AC190" s="79" t="b">
        <v>0</v>
      </c>
      <c r="AD190" s="79">
        <v>0</v>
      </c>
      <c r="AE190" s="85" t="s">
        <v>1083</v>
      </c>
      <c r="AF190" s="79" t="b">
        <v>0</v>
      </c>
      <c r="AG190" s="79" t="s">
        <v>1096</v>
      </c>
      <c r="AH190" s="79"/>
      <c r="AI190" s="85" t="s">
        <v>1083</v>
      </c>
      <c r="AJ190" s="79" t="b">
        <v>0</v>
      </c>
      <c r="AK190" s="79">
        <v>0</v>
      </c>
      <c r="AL190" s="85" t="s">
        <v>1083</v>
      </c>
      <c r="AM190" s="79" t="s">
        <v>1108</v>
      </c>
      <c r="AN190" s="79" t="b">
        <v>0</v>
      </c>
      <c r="AO190" s="85" t="s">
        <v>1061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26</v>
      </c>
      <c r="BK190" s="49">
        <v>100</v>
      </c>
      <c r="BL190" s="48">
        <v>26</v>
      </c>
    </row>
    <row r="191" spans="1:64" ht="15">
      <c r="A191" s="64" t="s">
        <v>363</v>
      </c>
      <c r="B191" s="64" t="s">
        <v>363</v>
      </c>
      <c r="C191" s="65" t="s">
        <v>3331</v>
      </c>
      <c r="D191" s="66">
        <v>3</v>
      </c>
      <c r="E191" s="67" t="s">
        <v>132</v>
      </c>
      <c r="F191" s="68">
        <v>35</v>
      </c>
      <c r="G191" s="65"/>
      <c r="H191" s="69"/>
      <c r="I191" s="70"/>
      <c r="J191" s="70"/>
      <c r="K191" s="34" t="s">
        <v>65</v>
      </c>
      <c r="L191" s="77">
        <v>191</v>
      </c>
      <c r="M191" s="77"/>
      <c r="N191" s="72"/>
      <c r="O191" s="79" t="s">
        <v>176</v>
      </c>
      <c r="P191" s="81">
        <v>43687.19944444444</v>
      </c>
      <c r="Q191" s="79" t="s">
        <v>483</v>
      </c>
      <c r="R191" s="82" t="s">
        <v>512</v>
      </c>
      <c r="S191" s="79" t="s">
        <v>517</v>
      </c>
      <c r="T191" s="79"/>
      <c r="U191" s="79"/>
      <c r="V191" s="82" t="s">
        <v>687</v>
      </c>
      <c r="W191" s="81">
        <v>43687.19944444444</v>
      </c>
      <c r="X191" s="82" t="s">
        <v>873</v>
      </c>
      <c r="Y191" s="79"/>
      <c r="Z191" s="79"/>
      <c r="AA191" s="85" t="s">
        <v>1062</v>
      </c>
      <c r="AB191" s="79"/>
      <c r="AC191" s="79" t="b">
        <v>0</v>
      </c>
      <c r="AD191" s="79">
        <v>0</v>
      </c>
      <c r="AE191" s="85" t="s">
        <v>1083</v>
      </c>
      <c r="AF191" s="79" t="b">
        <v>1</v>
      </c>
      <c r="AG191" s="79" t="s">
        <v>1096</v>
      </c>
      <c r="AH191" s="79"/>
      <c r="AI191" s="85" t="s">
        <v>1106</v>
      </c>
      <c r="AJ191" s="79" t="b">
        <v>0</v>
      </c>
      <c r="AK191" s="79">
        <v>0</v>
      </c>
      <c r="AL191" s="85" t="s">
        <v>1083</v>
      </c>
      <c r="AM191" s="79" t="s">
        <v>1110</v>
      </c>
      <c r="AN191" s="79" t="b">
        <v>0</v>
      </c>
      <c r="AO191" s="85" t="s">
        <v>1062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8</v>
      </c>
      <c r="BK191" s="49">
        <v>100</v>
      </c>
      <c r="BL191" s="48">
        <v>8</v>
      </c>
    </row>
    <row r="192" spans="1:64" ht="15">
      <c r="A192" s="64" t="s">
        <v>364</v>
      </c>
      <c r="B192" s="64" t="s">
        <v>364</v>
      </c>
      <c r="C192" s="65" t="s">
        <v>3331</v>
      </c>
      <c r="D192" s="66">
        <v>3</v>
      </c>
      <c r="E192" s="67" t="s">
        <v>132</v>
      </c>
      <c r="F192" s="68">
        <v>35</v>
      </c>
      <c r="G192" s="65"/>
      <c r="H192" s="69"/>
      <c r="I192" s="70"/>
      <c r="J192" s="70"/>
      <c r="K192" s="34" t="s">
        <v>65</v>
      </c>
      <c r="L192" s="77">
        <v>192</v>
      </c>
      <c r="M192" s="77"/>
      <c r="N192" s="72"/>
      <c r="O192" s="79" t="s">
        <v>176</v>
      </c>
      <c r="P192" s="81">
        <v>43687.68554398148</v>
      </c>
      <c r="Q192" s="79" t="s">
        <v>484</v>
      </c>
      <c r="R192" s="82" t="s">
        <v>513</v>
      </c>
      <c r="S192" s="79" t="s">
        <v>517</v>
      </c>
      <c r="T192" s="79"/>
      <c r="U192" s="79"/>
      <c r="V192" s="82" t="s">
        <v>688</v>
      </c>
      <c r="W192" s="81">
        <v>43687.68554398148</v>
      </c>
      <c r="X192" s="82" t="s">
        <v>874</v>
      </c>
      <c r="Y192" s="79"/>
      <c r="Z192" s="79"/>
      <c r="AA192" s="85" t="s">
        <v>1063</v>
      </c>
      <c r="AB192" s="79"/>
      <c r="AC192" s="79" t="b">
        <v>0</v>
      </c>
      <c r="AD192" s="79">
        <v>0</v>
      </c>
      <c r="AE192" s="85" t="s">
        <v>1083</v>
      </c>
      <c r="AF192" s="79" t="b">
        <v>1</v>
      </c>
      <c r="AG192" s="79" t="s">
        <v>1096</v>
      </c>
      <c r="AH192" s="79"/>
      <c r="AI192" s="85" t="s">
        <v>1107</v>
      </c>
      <c r="AJ192" s="79" t="b">
        <v>0</v>
      </c>
      <c r="AK192" s="79">
        <v>0</v>
      </c>
      <c r="AL192" s="85" t="s">
        <v>1083</v>
      </c>
      <c r="AM192" s="79" t="s">
        <v>1110</v>
      </c>
      <c r="AN192" s="79" t="b">
        <v>0</v>
      </c>
      <c r="AO192" s="85" t="s">
        <v>1063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4</v>
      </c>
      <c r="BK192" s="49">
        <v>100</v>
      </c>
      <c r="BL192" s="48">
        <v>4</v>
      </c>
    </row>
    <row r="193" spans="1:64" ht="15">
      <c r="A193" s="64" t="s">
        <v>365</v>
      </c>
      <c r="B193" s="64" t="s">
        <v>365</v>
      </c>
      <c r="C193" s="65" t="s">
        <v>3331</v>
      </c>
      <c r="D193" s="66">
        <v>3</v>
      </c>
      <c r="E193" s="67" t="s">
        <v>132</v>
      </c>
      <c r="F193" s="68">
        <v>35</v>
      </c>
      <c r="G193" s="65"/>
      <c r="H193" s="69"/>
      <c r="I193" s="70"/>
      <c r="J193" s="70"/>
      <c r="K193" s="34" t="s">
        <v>65</v>
      </c>
      <c r="L193" s="77">
        <v>193</v>
      </c>
      <c r="M193" s="77"/>
      <c r="N193" s="72"/>
      <c r="O193" s="79" t="s">
        <v>176</v>
      </c>
      <c r="P193" s="81">
        <v>43687.70923611111</v>
      </c>
      <c r="Q193" s="79" t="s">
        <v>485</v>
      </c>
      <c r="R193" s="82" t="s">
        <v>514</v>
      </c>
      <c r="S193" s="79" t="s">
        <v>516</v>
      </c>
      <c r="T193" s="79"/>
      <c r="U193" s="79"/>
      <c r="V193" s="82" t="s">
        <v>689</v>
      </c>
      <c r="W193" s="81">
        <v>43687.70923611111</v>
      </c>
      <c r="X193" s="82" t="s">
        <v>875</v>
      </c>
      <c r="Y193" s="79"/>
      <c r="Z193" s="79"/>
      <c r="AA193" s="85" t="s">
        <v>1064</v>
      </c>
      <c r="AB193" s="79"/>
      <c r="AC193" s="79" t="b">
        <v>0</v>
      </c>
      <c r="AD193" s="79">
        <v>0</v>
      </c>
      <c r="AE193" s="85" t="s">
        <v>1083</v>
      </c>
      <c r="AF193" s="79" t="b">
        <v>0</v>
      </c>
      <c r="AG193" s="79" t="s">
        <v>1096</v>
      </c>
      <c r="AH193" s="79"/>
      <c r="AI193" s="85" t="s">
        <v>1083</v>
      </c>
      <c r="AJ193" s="79" t="b">
        <v>0</v>
      </c>
      <c r="AK193" s="79">
        <v>0</v>
      </c>
      <c r="AL193" s="85" t="s">
        <v>1083</v>
      </c>
      <c r="AM193" s="79" t="s">
        <v>1108</v>
      </c>
      <c r="AN193" s="79" t="b">
        <v>0</v>
      </c>
      <c r="AO193" s="85" t="s">
        <v>1064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2.4390243902439024</v>
      </c>
      <c r="BF193" s="48">
        <v>3</v>
      </c>
      <c r="BG193" s="49">
        <v>7.317073170731708</v>
      </c>
      <c r="BH193" s="48">
        <v>0</v>
      </c>
      <c r="BI193" s="49">
        <v>0</v>
      </c>
      <c r="BJ193" s="48">
        <v>37</v>
      </c>
      <c r="BK193" s="49">
        <v>90.2439024390244</v>
      </c>
      <c r="BL193" s="48">
        <v>41</v>
      </c>
    </row>
    <row r="194" spans="1:64" ht="15">
      <c r="A194" s="64" t="s">
        <v>366</v>
      </c>
      <c r="B194" s="64" t="s">
        <v>366</v>
      </c>
      <c r="C194" s="65" t="s">
        <v>3331</v>
      </c>
      <c r="D194" s="66">
        <v>3</v>
      </c>
      <c r="E194" s="67" t="s">
        <v>132</v>
      </c>
      <c r="F194" s="68">
        <v>35</v>
      </c>
      <c r="G194" s="65"/>
      <c r="H194" s="69"/>
      <c r="I194" s="70"/>
      <c r="J194" s="70"/>
      <c r="K194" s="34" t="s">
        <v>65</v>
      </c>
      <c r="L194" s="77">
        <v>194</v>
      </c>
      <c r="M194" s="77"/>
      <c r="N194" s="72"/>
      <c r="O194" s="79" t="s">
        <v>176</v>
      </c>
      <c r="P194" s="81">
        <v>43635.34918981481</v>
      </c>
      <c r="Q194" s="79" t="s">
        <v>486</v>
      </c>
      <c r="R194" s="79"/>
      <c r="S194" s="79"/>
      <c r="T194" s="79"/>
      <c r="U194" s="82" t="s">
        <v>590</v>
      </c>
      <c r="V194" s="82" t="s">
        <v>590</v>
      </c>
      <c r="W194" s="81">
        <v>43635.34918981481</v>
      </c>
      <c r="X194" s="82" t="s">
        <v>876</v>
      </c>
      <c r="Y194" s="79"/>
      <c r="Z194" s="79"/>
      <c r="AA194" s="85" t="s">
        <v>1065</v>
      </c>
      <c r="AB194" s="79"/>
      <c r="AC194" s="79" t="b">
        <v>0</v>
      </c>
      <c r="AD194" s="79">
        <v>12</v>
      </c>
      <c r="AE194" s="85" t="s">
        <v>1083</v>
      </c>
      <c r="AF194" s="79" t="b">
        <v>0</v>
      </c>
      <c r="AG194" s="79" t="s">
        <v>1098</v>
      </c>
      <c r="AH194" s="79"/>
      <c r="AI194" s="85" t="s">
        <v>1083</v>
      </c>
      <c r="AJ194" s="79" t="b">
        <v>0</v>
      </c>
      <c r="AK194" s="79">
        <v>8</v>
      </c>
      <c r="AL194" s="85" t="s">
        <v>1083</v>
      </c>
      <c r="AM194" s="79" t="s">
        <v>1112</v>
      </c>
      <c r="AN194" s="79" t="b">
        <v>0</v>
      </c>
      <c r="AO194" s="85" t="s">
        <v>1065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2</v>
      </c>
      <c r="BG194" s="49">
        <v>4.166666666666667</v>
      </c>
      <c r="BH194" s="48">
        <v>1</v>
      </c>
      <c r="BI194" s="49">
        <v>2.0833333333333335</v>
      </c>
      <c r="BJ194" s="48">
        <v>46</v>
      </c>
      <c r="BK194" s="49">
        <v>95.83333333333333</v>
      </c>
      <c r="BL194" s="48">
        <v>48</v>
      </c>
    </row>
    <row r="195" spans="1:64" ht="15">
      <c r="A195" s="64" t="s">
        <v>367</v>
      </c>
      <c r="B195" s="64" t="s">
        <v>366</v>
      </c>
      <c r="C195" s="65" t="s">
        <v>3331</v>
      </c>
      <c r="D195" s="66">
        <v>3</v>
      </c>
      <c r="E195" s="67" t="s">
        <v>132</v>
      </c>
      <c r="F195" s="68">
        <v>35</v>
      </c>
      <c r="G195" s="65"/>
      <c r="H195" s="69"/>
      <c r="I195" s="70"/>
      <c r="J195" s="70"/>
      <c r="K195" s="34" t="s">
        <v>65</v>
      </c>
      <c r="L195" s="77">
        <v>195</v>
      </c>
      <c r="M195" s="77"/>
      <c r="N195" s="72"/>
      <c r="O195" s="79" t="s">
        <v>385</v>
      </c>
      <c r="P195" s="81">
        <v>43635.46662037037</v>
      </c>
      <c r="Q195" s="79" t="s">
        <v>403</v>
      </c>
      <c r="R195" s="79"/>
      <c r="S195" s="79"/>
      <c r="T195" s="79"/>
      <c r="U195" s="79"/>
      <c r="V195" s="82" t="s">
        <v>690</v>
      </c>
      <c r="W195" s="81">
        <v>43635.46662037037</v>
      </c>
      <c r="X195" s="82" t="s">
        <v>877</v>
      </c>
      <c r="Y195" s="79"/>
      <c r="Z195" s="79"/>
      <c r="AA195" s="85" t="s">
        <v>1066</v>
      </c>
      <c r="AB195" s="79"/>
      <c r="AC195" s="79" t="b">
        <v>0</v>
      </c>
      <c r="AD195" s="79">
        <v>0</v>
      </c>
      <c r="AE195" s="85" t="s">
        <v>1083</v>
      </c>
      <c r="AF195" s="79" t="b">
        <v>0</v>
      </c>
      <c r="AG195" s="79" t="s">
        <v>1098</v>
      </c>
      <c r="AH195" s="79"/>
      <c r="AI195" s="85" t="s">
        <v>1083</v>
      </c>
      <c r="AJ195" s="79" t="b">
        <v>0</v>
      </c>
      <c r="AK195" s="79">
        <v>8</v>
      </c>
      <c r="AL195" s="85" t="s">
        <v>1065</v>
      </c>
      <c r="AM195" s="79" t="s">
        <v>1109</v>
      </c>
      <c r="AN195" s="79" t="b">
        <v>0</v>
      </c>
      <c r="AO195" s="85" t="s">
        <v>1065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27</v>
      </c>
      <c r="BK195" s="49">
        <v>100</v>
      </c>
      <c r="BL195" s="48">
        <v>27</v>
      </c>
    </row>
    <row r="196" spans="1:64" ht="15">
      <c r="A196" s="64" t="s">
        <v>368</v>
      </c>
      <c r="B196" s="64" t="s">
        <v>366</v>
      </c>
      <c r="C196" s="65" t="s">
        <v>3331</v>
      </c>
      <c r="D196" s="66">
        <v>3</v>
      </c>
      <c r="E196" s="67" t="s">
        <v>132</v>
      </c>
      <c r="F196" s="68">
        <v>35</v>
      </c>
      <c r="G196" s="65"/>
      <c r="H196" s="69"/>
      <c r="I196" s="70"/>
      <c r="J196" s="70"/>
      <c r="K196" s="34" t="s">
        <v>65</v>
      </c>
      <c r="L196" s="77">
        <v>196</v>
      </c>
      <c r="M196" s="77"/>
      <c r="N196" s="72"/>
      <c r="O196" s="79" t="s">
        <v>385</v>
      </c>
      <c r="P196" s="81">
        <v>43635.462800925925</v>
      </c>
      <c r="Q196" s="79" t="s">
        <v>403</v>
      </c>
      <c r="R196" s="79"/>
      <c r="S196" s="79"/>
      <c r="T196" s="79"/>
      <c r="U196" s="79"/>
      <c r="V196" s="82" t="s">
        <v>691</v>
      </c>
      <c r="W196" s="81">
        <v>43635.462800925925</v>
      </c>
      <c r="X196" s="82" t="s">
        <v>878</v>
      </c>
      <c r="Y196" s="79"/>
      <c r="Z196" s="79"/>
      <c r="AA196" s="85" t="s">
        <v>1067</v>
      </c>
      <c r="AB196" s="79"/>
      <c r="AC196" s="79" t="b">
        <v>0</v>
      </c>
      <c r="AD196" s="79">
        <v>0</v>
      </c>
      <c r="AE196" s="85" t="s">
        <v>1083</v>
      </c>
      <c r="AF196" s="79" t="b">
        <v>0</v>
      </c>
      <c r="AG196" s="79" t="s">
        <v>1098</v>
      </c>
      <c r="AH196" s="79"/>
      <c r="AI196" s="85" t="s">
        <v>1083</v>
      </c>
      <c r="AJ196" s="79" t="b">
        <v>0</v>
      </c>
      <c r="AK196" s="79">
        <v>8</v>
      </c>
      <c r="AL196" s="85" t="s">
        <v>1065</v>
      </c>
      <c r="AM196" s="79" t="s">
        <v>1109</v>
      </c>
      <c r="AN196" s="79" t="b">
        <v>0</v>
      </c>
      <c r="AO196" s="85" t="s">
        <v>1065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27</v>
      </c>
      <c r="BK196" s="49">
        <v>100</v>
      </c>
      <c r="BL196" s="48">
        <v>27</v>
      </c>
    </row>
    <row r="197" spans="1:64" ht="15">
      <c r="A197" s="64" t="s">
        <v>368</v>
      </c>
      <c r="B197" s="64" t="s">
        <v>367</v>
      </c>
      <c r="C197" s="65" t="s">
        <v>3331</v>
      </c>
      <c r="D197" s="66">
        <v>3</v>
      </c>
      <c r="E197" s="67" t="s">
        <v>132</v>
      </c>
      <c r="F197" s="68">
        <v>35</v>
      </c>
      <c r="G197" s="65"/>
      <c r="H197" s="69"/>
      <c r="I197" s="70"/>
      <c r="J197" s="70"/>
      <c r="K197" s="34" t="s">
        <v>65</v>
      </c>
      <c r="L197" s="77">
        <v>197</v>
      </c>
      <c r="M197" s="77"/>
      <c r="N197" s="72"/>
      <c r="O197" s="79" t="s">
        <v>385</v>
      </c>
      <c r="P197" s="81">
        <v>43688.000543981485</v>
      </c>
      <c r="Q197" s="79" t="s">
        <v>487</v>
      </c>
      <c r="R197" s="79"/>
      <c r="S197" s="79"/>
      <c r="T197" s="79" t="s">
        <v>542</v>
      </c>
      <c r="U197" s="79"/>
      <c r="V197" s="82" t="s">
        <v>691</v>
      </c>
      <c r="W197" s="81">
        <v>43688.000543981485</v>
      </c>
      <c r="X197" s="82" t="s">
        <v>879</v>
      </c>
      <c r="Y197" s="79"/>
      <c r="Z197" s="79"/>
      <c r="AA197" s="85" t="s">
        <v>1068</v>
      </c>
      <c r="AB197" s="79"/>
      <c r="AC197" s="79" t="b">
        <v>0</v>
      </c>
      <c r="AD197" s="79">
        <v>0</v>
      </c>
      <c r="AE197" s="85" t="s">
        <v>1083</v>
      </c>
      <c r="AF197" s="79" t="b">
        <v>0</v>
      </c>
      <c r="AG197" s="79" t="s">
        <v>1098</v>
      </c>
      <c r="AH197" s="79"/>
      <c r="AI197" s="85" t="s">
        <v>1083</v>
      </c>
      <c r="AJ197" s="79" t="b">
        <v>0</v>
      </c>
      <c r="AK197" s="79">
        <v>3</v>
      </c>
      <c r="AL197" s="85" t="s">
        <v>1070</v>
      </c>
      <c r="AM197" s="79" t="s">
        <v>1109</v>
      </c>
      <c r="AN197" s="79" t="b">
        <v>0</v>
      </c>
      <c r="AO197" s="85" t="s">
        <v>1070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12</v>
      </c>
      <c r="BK197" s="49">
        <v>100</v>
      </c>
      <c r="BL197" s="48">
        <v>12</v>
      </c>
    </row>
    <row r="198" spans="1:64" ht="15">
      <c r="A198" s="64" t="s">
        <v>369</v>
      </c>
      <c r="B198" s="64" t="s">
        <v>367</v>
      </c>
      <c r="C198" s="65" t="s">
        <v>3331</v>
      </c>
      <c r="D198" s="66">
        <v>3</v>
      </c>
      <c r="E198" s="67" t="s">
        <v>132</v>
      </c>
      <c r="F198" s="68">
        <v>35</v>
      </c>
      <c r="G198" s="65"/>
      <c r="H198" s="69"/>
      <c r="I198" s="70"/>
      <c r="J198" s="70"/>
      <c r="K198" s="34" t="s">
        <v>65</v>
      </c>
      <c r="L198" s="77">
        <v>198</v>
      </c>
      <c r="M198" s="77"/>
      <c r="N198" s="72"/>
      <c r="O198" s="79" t="s">
        <v>385</v>
      </c>
      <c r="P198" s="81">
        <v>43688.04142361111</v>
      </c>
      <c r="Q198" s="79" t="s">
        <v>487</v>
      </c>
      <c r="R198" s="79"/>
      <c r="S198" s="79"/>
      <c r="T198" s="79" t="s">
        <v>542</v>
      </c>
      <c r="U198" s="79"/>
      <c r="V198" s="82" t="s">
        <v>692</v>
      </c>
      <c r="W198" s="81">
        <v>43688.04142361111</v>
      </c>
      <c r="X198" s="82" t="s">
        <v>880</v>
      </c>
      <c r="Y198" s="79"/>
      <c r="Z198" s="79"/>
      <c r="AA198" s="85" t="s">
        <v>1069</v>
      </c>
      <c r="AB198" s="79"/>
      <c r="AC198" s="79" t="b">
        <v>0</v>
      </c>
      <c r="AD198" s="79">
        <v>0</v>
      </c>
      <c r="AE198" s="85" t="s">
        <v>1083</v>
      </c>
      <c r="AF198" s="79" t="b">
        <v>0</v>
      </c>
      <c r="AG198" s="79" t="s">
        <v>1098</v>
      </c>
      <c r="AH198" s="79"/>
      <c r="AI198" s="85" t="s">
        <v>1083</v>
      </c>
      <c r="AJ198" s="79" t="b">
        <v>0</v>
      </c>
      <c r="AK198" s="79">
        <v>3</v>
      </c>
      <c r="AL198" s="85" t="s">
        <v>1070</v>
      </c>
      <c r="AM198" s="79" t="s">
        <v>1110</v>
      </c>
      <c r="AN198" s="79" t="b">
        <v>0</v>
      </c>
      <c r="AO198" s="85" t="s">
        <v>1070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0</v>
      </c>
      <c r="BE198" s="49">
        <v>0</v>
      </c>
      <c r="BF198" s="48">
        <v>0</v>
      </c>
      <c r="BG198" s="49">
        <v>0</v>
      </c>
      <c r="BH198" s="48">
        <v>0</v>
      </c>
      <c r="BI198" s="49">
        <v>0</v>
      </c>
      <c r="BJ198" s="48">
        <v>12</v>
      </c>
      <c r="BK198" s="49">
        <v>100</v>
      </c>
      <c r="BL198" s="48">
        <v>12</v>
      </c>
    </row>
    <row r="199" spans="1:64" ht="15">
      <c r="A199" s="64" t="s">
        <v>367</v>
      </c>
      <c r="B199" s="64" t="s">
        <v>367</v>
      </c>
      <c r="C199" s="65" t="s">
        <v>3331</v>
      </c>
      <c r="D199" s="66">
        <v>3</v>
      </c>
      <c r="E199" s="67" t="s">
        <v>132</v>
      </c>
      <c r="F199" s="68">
        <v>35</v>
      </c>
      <c r="G199" s="65"/>
      <c r="H199" s="69"/>
      <c r="I199" s="70"/>
      <c r="J199" s="70"/>
      <c r="K199" s="34" t="s">
        <v>65</v>
      </c>
      <c r="L199" s="77">
        <v>199</v>
      </c>
      <c r="M199" s="77"/>
      <c r="N199" s="72"/>
      <c r="O199" s="79" t="s">
        <v>176</v>
      </c>
      <c r="P199" s="81">
        <v>43687.99386574074</v>
      </c>
      <c r="Q199" s="79" t="s">
        <v>488</v>
      </c>
      <c r="R199" s="79"/>
      <c r="S199" s="79"/>
      <c r="T199" s="79" t="s">
        <v>543</v>
      </c>
      <c r="U199" s="82" t="s">
        <v>591</v>
      </c>
      <c r="V199" s="82" t="s">
        <v>591</v>
      </c>
      <c r="W199" s="81">
        <v>43687.99386574074</v>
      </c>
      <c r="X199" s="82" t="s">
        <v>881</v>
      </c>
      <c r="Y199" s="79"/>
      <c r="Z199" s="79"/>
      <c r="AA199" s="85" t="s">
        <v>1070</v>
      </c>
      <c r="AB199" s="79"/>
      <c r="AC199" s="79" t="b">
        <v>0</v>
      </c>
      <c r="AD199" s="79">
        <v>6</v>
      </c>
      <c r="AE199" s="85" t="s">
        <v>1083</v>
      </c>
      <c r="AF199" s="79" t="b">
        <v>0</v>
      </c>
      <c r="AG199" s="79" t="s">
        <v>1098</v>
      </c>
      <c r="AH199" s="79"/>
      <c r="AI199" s="85" t="s">
        <v>1083</v>
      </c>
      <c r="AJ199" s="79" t="b">
        <v>0</v>
      </c>
      <c r="AK199" s="79">
        <v>3</v>
      </c>
      <c r="AL199" s="85" t="s">
        <v>1083</v>
      </c>
      <c r="AM199" s="79" t="s">
        <v>1109</v>
      </c>
      <c r="AN199" s="79" t="b">
        <v>0</v>
      </c>
      <c r="AO199" s="85" t="s">
        <v>1070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0</v>
      </c>
      <c r="BE199" s="49">
        <v>0</v>
      </c>
      <c r="BF199" s="48">
        <v>0</v>
      </c>
      <c r="BG199" s="49">
        <v>0</v>
      </c>
      <c r="BH199" s="48">
        <v>0</v>
      </c>
      <c r="BI199" s="49">
        <v>0</v>
      </c>
      <c r="BJ199" s="48">
        <v>12</v>
      </c>
      <c r="BK199" s="49">
        <v>100</v>
      </c>
      <c r="BL199" s="48">
        <v>12</v>
      </c>
    </row>
    <row r="200" spans="1:64" ht="15">
      <c r="A200" s="64" t="s">
        <v>370</v>
      </c>
      <c r="B200" s="64" t="s">
        <v>367</v>
      </c>
      <c r="C200" s="65" t="s">
        <v>3331</v>
      </c>
      <c r="D200" s="66">
        <v>3</v>
      </c>
      <c r="E200" s="67" t="s">
        <v>132</v>
      </c>
      <c r="F200" s="68">
        <v>35</v>
      </c>
      <c r="G200" s="65"/>
      <c r="H200" s="69"/>
      <c r="I200" s="70"/>
      <c r="J200" s="70"/>
      <c r="K200" s="34" t="s">
        <v>65</v>
      </c>
      <c r="L200" s="77">
        <v>200</v>
      </c>
      <c r="M200" s="77"/>
      <c r="N200" s="72"/>
      <c r="O200" s="79" t="s">
        <v>385</v>
      </c>
      <c r="P200" s="81">
        <v>43688.07601851852</v>
      </c>
      <c r="Q200" s="79" t="s">
        <v>487</v>
      </c>
      <c r="R200" s="79"/>
      <c r="S200" s="79"/>
      <c r="T200" s="79" t="s">
        <v>542</v>
      </c>
      <c r="U200" s="79"/>
      <c r="V200" s="82" t="s">
        <v>693</v>
      </c>
      <c r="W200" s="81">
        <v>43688.07601851852</v>
      </c>
      <c r="X200" s="82" t="s">
        <v>882</v>
      </c>
      <c r="Y200" s="79"/>
      <c r="Z200" s="79"/>
      <c r="AA200" s="85" t="s">
        <v>1071</v>
      </c>
      <c r="AB200" s="79"/>
      <c r="AC200" s="79" t="b">
        <v>0</v>
      </c>
      <c r="AD200" s="79">
        <v>0</v>
      </c>
      <c r="AE200" s="85" t="s">
        <v>1083</v>
      </c>
      <c r="AF200" s="79" t="b">
        <v>0</v>
      </c>
      <c r="AG200" s="79" t="s">
        <v>1098</v>
      </c>
      <c r="AH200" s="79"/>
      <c r="AI200" s="85" t="s">
        <v>1083</v>
      </c>
      <c r="AJ200" s="79" t="b">
        <v>0</v>
      </c>
      <c r="AK200" s="79">
        <v>3</v>
      </c>
      <c r="AL200" s="85" t="s">
        <v>1070</v>
      </c>
      <c r="AM200" s="79" t="s">
        <v>1109</v>
      </c>
      <c r="AN200" s="79" t="b">
        <v>0</v>
      </c>
      <c r="AO200" s="85" t="s">
        <v>1070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12</v>
      </c>
      <c r="BK200" s="49">
        <v>100</v>
      </c>
      <c r="BL200" s="48">
        <v>12</v>
      </c>
    </row>
    <row r="201" spans="1:64" ht="15">
      <c r="A201" s="64" t="s">
        <v>371</v>
      </c>
      <c r="B201" s="64" t="s">
        <v>371</v>
      </c>
      <c r="C201" s="65" t="s">
        <v>3331</v>
      </c>
      <c r="D201" s="66">
        <v>3</v>
      </c>
      <c r="E201" s="67" t="s">
        <v>132</v>
      </c>
      <c r="F201" s="68">
        <v>35</v>
      </c>
      <c r="G201" s="65"/>
      <c r="H201" s="69"/>
      <c r="I201" s="70"/>
      <c r="J201" s="70"/>
      <c r="K201" s="34" t="s">
        <v>65</v>
      </c>
      <c r="L201" s="77">
        <v>201</v>
      </c>
      <c r="M201" s="77"/>
      <c r="N201" s="72"/>
      <c r="O201" s="79" t="s">
        <v>176</v>
      </c>
      <c r="P201" s="81">
        <v>43689.73819444444</v>
      </c>
      <c r="Q201" s="79" t="s">
        <v>489</v>
      </c>
      <c r="R201" s="82" t="s">
        <v>515</v>
      </c>
      <c r="S201" s="79" t="s">
        <v>524</v>
      </c>
      <c r="T201" s="79"/>
      <c r="U201" s="79"/>
      <c r="V201" s="82" t="s">
        <v>694</v>
      </c>
      <c r="W201" s="81">
        <v>43689.73819444444</v>
      </c>
      <c r="X201" s="82" t="s">
        <v>883</v>
      </c>
      <c r="Y201" s="79"/>
      <c r="Z201" s="79"/>
      <c r="AA201" s="85" t="s">
        <v>1072</v>
      </c>
      <c r="AB201" s="79"/>
      <c r="AC201" s="79" t="b">
        <v>0</v>
      </c>
      <c r="AD201" s="79">
        <v>0</v>
      </c>
      <c r="AE201" s="85" t="s">
        <v>1083</v>
      </c>
      <c r="AF201" s="79" t="b">
        <v>0</v>
      </c>
      <c r="AG201" s="79" t="s">
        <v>1096</v>
      </c>
      <c r="AH201" s="79"/>
      <c r="AI201" s="85" t="s">
        <v>1083</v>
      </c>
      <c r="AJ201" s="79" t="b">
        <v>0</v>
      </c>
      <c r="AK201" s="79">
        <v>0</v>
      </c>
      <c r="AL201" s="85" t="s">
        <v>1083</v>
      </c>
      <c r="AM201" s="79" t="s">
        <v>1121</v>
      </c>
      <c r="AN201" s="79" t="b">
        <v>0</v>
      </c>
      <c r="AO201" s="85" t="s">
        <v>1072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10</v>
      </c>
      <c r="BF201" s="48">
        <v>0</v>
      </c>
      <c r="BG201" s="49">
        <v>0</v>
      </c>
      <c r="BH201" s="48">
        <v>0</v>
      </c>
      <c r="BI201" s="49">
        <v>0</v>
      </c>
      <c r="BJ201" s="48">
        <v>9</v>
      </c>
      <c r="BK201" s="49">
        <v>90</v>
      </c>
      <c r="BL201"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hyperlinks>
    <hyperlink ref="Q113" r:id="rId1" display="https://t.co/IWY7802uW2https:/t.co/MbE4P0vjR3"/>
    <hyperlink ref="Q171" r:id="rId2" display="https://t.co/3nEXYbm3gNhttps:/t.co/XgRkaUMYFo"/>
    <hyperlink ref="R3" r:id="rId3" display="https://www.instagram.com/richard.dillon.980/p/ByOuo57hIVi/?igshid=1a45f52bon6vz"/>
    <hyperlink ref="R5" r:id="rId4" display="https://twitter.com/carlosname_/status/1136078002691817472"/>
    <hyperlink ref="R33" r:id="rId5" display="https://www.instagram.com/p/By2z7FghIp_/?igshid=oydrufz3cgbv"/>
    <hyperlink ref="R39" r:id="rId6" display="https://www.instagram.com/p/By5GWxJHA61/?igshid=18j52hv5kz3kv"/>
    <hyperlink ref="R65" r:id="rId7" display="https://mixer.com/LVL25Magikarp"/>
    <hyperlink ref="R73" r:id="rId8" display="https://www.instagram.com/p/BzPHdfHAItn/?igshid=70v0z5n7rfs3"/>
    <hyperlink ref="R74" r:id="rId9" display="https://www.facebook.com/1790418341/posts/10210890634020450/"/>
    <hyperlink ref="R100" r:id="rId10" display="https://twitter.com/klaxion1/status/1146032956034572288"/>
    <hyperlink ref="R103" r:id="rId11" display="https://news.sky.com/story/boris-johnsons-brexit-plans-practically-impossible-senior-minister-warns-11756832"/>
    <hyperlink ref="R110" r:id="rId12" display="https://www.facebook.com/633078351/posts/10157786261103352/"/>
    <hyperlink ref="R132" r:id="rId13" display="https://twitter.com/brionicsjp/status/1145645030226268162"/>
    <hyperlink ref="R134" r:id="rId14" display="https://www.facebook.com/events/464599290784436/"/>
    <hyperlink ref="R136" r:id="rId15" display="https://www.instagram.com/p/Bzmam9Pnd5I/?igshid=4hqeycbxpbm2"/>
    <hyperlink ref="R148" r:id="rId16" display="https://twitter.com/moraless_gxdxtx/status/1151727958312144897"/>
    <hyperlink ref="R151" r:id="rId17" display="https://www.reddit.com/r/lowcarb/comments/ceqatp/keto_treato_peanut_butter_balls/?utm_source=ifttt"/>
    <hyperlink ref="R152" r:id="rId18" display="https://www.reddit.com/r/lowcarb/comments/cezqzw/keto_treato_berry_chia_pudding/?utm_source=ifttt"/>
    <hyperlink ref="R153" r:id="rId19" display="https://www.reddit.com/r/lowcarb/comments/cf2g6u/keto_treato_chocoberry_trifle/?utm_source=ifttt"/>
    <hyperlink ref="R164" r:id="rId20" display="https://ilclandestinogiornale.italiasera.it/primo-piano/90320/treato-ad-anzio-e-limpero-al-vallo-volsco-di-anzio-lingresso-e-gratuito/"/>
    <hyperlink ref="R173" r:id="rId21" display="https://www.instagram.com/p/B0ZL7lNl1WL/?igshid=5lxoyn7cwn4h"/>
    <hyperlink ref="R174" r:id="rId22" display="https://www.reddit.com/r/AnimalsBeingDerps/comments/ci2tml/taming_the_wild_beast/?utm_source=share&amp;utm_medium=ios_app"/>
    <hyperlink ref="R190" r:id="rId23" display="https://www.instagram.com/p/B06nWAaHXUs/?igshid=yen2pr1jmcy5"/>
    <hyperlink ref="R191" r:id="rId24" display="https://twitter.com/murphme2/status/1159542455168929792"/>
    <hyperlink ref="R192" r:id="rId25" display="https://twitter.com/santarosapolice/status/1159649284268032001"/>
    <hyperlink ref="R193" r:id="rId26" display="https://www.instagram.com/p/B0_bf8jAgob/?igshid=11fex4f8mqexh"/>
    <hyperlink ref="R201" r:id="rId27" display="https://theknow.denverpost.com/2019/08/10/ruff-mudder-a-dogs-tough-mudder-photos/221457/"/>
    <hyperlink ref="U4" r:id="rId28" display="https://pbs.twimg.com/media/D8OL8_bV4AAOEBo.jpg"/>
    <hyperlink ref="U6" r:id="rId29" display="https://pbs.twimg.com/media/D8xk2VJXYAAqQ1r.jpg"/>
    <hyperlink ref="U15" r:id="rId30" display="https://pbs.twimg.com/media/D80zx5SWwAAkBzg.jpg"/>
    <hyperlink ref="U20" r:id="rId31" display="https://pbs.twimg.com/media/D8-fwk5WwAEbjD6.jpg"/>
    <hyperlink ref="U21" r:id="rId32" display="https://pbs.twimg.com/media/D8-fwk5WwAEbjD6.jpg"/>
    <hyperlink ref="U22" r:id="rId33" display="https://pbs.twimg.com/media/D80zx5SWwAAkBzg.jpg"/>
    <hyperlink ref="U23" r:id="rId34" display="https://pbs.twimg.com/media/D80zx5SWwAAkBzg.jpg"/>
    <hyperlink ref="U26" r:id="rId35" display="https://pbs.twimg.com/ext_tw_video_thumb/1139491098773135365/pu/img/XvD25ZG4MwHnZEMo.jpg"/>
    <hyperlink ref="U28" r:id="rId36" display="https://pbs.twimg.com/media/D9DQWqDVUAAkkK-.jpg"/>
    <hyperlink ref="U29" r:id="rId37" display="https://pbs.twimg.com/media/D8xuXV9VUAA0z2j.jpg"/>
    <hyperlink ref="U31" r:id="rId38" display="https://pbs.twimg.com/media/D8RDWzqU0AAVsAK.jpg"/>
    <hyperlink ref="U32" r:id="rId39" display="https://pbs.twimg.com/media/D9Gkgh7UIAEgrL_.jpg"/>
    <hyperlink ref="U40" r:id="rId40" display="https://pbs.twimg.com/media/D9e7MW0U8AA9mOj.jpg"/>
    <hyperlink ref="U59" r:id="rId41" display="https://pbs.twimg.com/ext_tw_video_thumb/1142197011464294400/pu/img/CyTVV-lZPEbkjoZC.jpg"/>
    <hyperlink ref="U60" r:id="rId42" display="https://pbs.twimg.com/ext_tw_video_thumb/1142197011464294400/pu/img/CyTVV-lZPEbkjoZC.jpg"/>
    <hyperlink ref="U61" r:id="rId43" display="https://pbs.twimg.com/ext_tw_video_thumb/1142197011464294400/pu/img/CyTVV-lZPEbkjoZC.jpg"/>
    <hyperlink ref="U62" r:id="rId44" display="https://pbs.twimg.com/media/D9gWD-hXoAY0vkD.jpg"/>
    <hyperlink ref="U66" r:id="rId45" display="https://pbs.twimg.com/media/D80zx5SWwAAkBzg.jpg"/>
    <hyperlink ref="U67" r:id="rId46" display="https://pbs.twimg.com/media/D80zx5SWwAAkBzg.jpg"/>
    <hyperlink ref="U68" r:id="rId47" display="https://pbs.twimg.com/media/D80zx5SWwAAkBzg.jpg"/>
    <hyperlink ref="U69" r:id="rId48" display="https://pbs.twimg.com/tweet_video_thumb/D-Cbw2aUEAAkCKW.jpg"/>
    <hyperlink ref="U70" r:id="rId49" display="https://pbs.twimg.com/media/D-FUvqNXYAoJJQw.jpg"/>
    <hyperlink ref="U71" r:id="rId50" display="https://pbs.twimg.com/media/D-GBdpCX4AI1bC4.png"/>
    <hyperlink ref="U83" r:id="rId51" display="https://pbs.twimg.com/tweet_video_thumb/D-flbKDWkAEHdsF.jpg"/>
    <hyperlink ref="U90" r:id="rId52" display="https://pbs.twimg.com/media/D-kPAgRXsAEmS4A.jpg"/>
    <hyperlink ref="U96" r:id="rId53" display="https://pbs.twimg.com/media/D-iSNdGUcAEWo1J.jpg"/>
    <hyperlink ref="U102" r:id="rId54" display="https://pbs.twimg.com/media/D-pRCHkUYAA77Ck.jpg"/>
    <hyperlink ref="U104" r:id="rId55" display="https://pbs.twimg.com/ext_tw_video_thumb/1147148994054885376/pu/img/-7Y_2IAEEdIwe5RY.jpg"/>
    <hyperlink ref="U105" r:id="rId56" display="https://pbs.twimg.com/ext_tw_video_thumb/1147920325008613377/pu/img/a5HjBJxCCRfWhwnF.jpg"/>
    <hyperlink ref="U106" r:id="rId57" display="https://pbs.twimg.com/media/D-9XMkFXsAA4bV_.jpg"/>
    <hyperlink ref="U108" r:id="rId58" display="https://pbs.twimg.com/ext_tw_video_thumb/1148283149522280448/pu/img/pgFm5JFuHn99JroA.jpg"/>
    <hyperlink ref="U112" r:id="rId59" display="https://pbs.twimg.com/media/D_NRAFIWwAwP-20.jpg"/>
    <hyperlink ref="U114" r:id="rId60" display="https://pbs.twimg.com/media/D_T7GjVUIAAW-N3.jpg"/>
    <hyperlink ref="U115" r:id="rId61" display="https://pbs.twimg.com/media/D_eMFWDWwAAeTZA.jpg"/>
    <hyperlink ref="U116" r:id="rId62" display="https://pbs.twimg.com/ext_tw_video_thumb/1150692443064373250/pu/img/yc26s0GsoSmMtTR2.jpg"/>
    <hyperlink ref="U122" r:id="rId63" display="https://pbs.twimg.com/media/D_wrXzeXoAAQZhd.jpg"/>
    <hyperlink ref="U123" r:id="rId64" display="https://pbs.twimg.com/media/D_wrXzeXoAAQZhd.jpg"/>
    <hyperlink ref="U124" r:id="rId65" display="https://pbs.twimg.com/media/D8OL8_bV4AAOEBo.jpg"/>
    <hyperlink ref="U130" r:id="rId66" display="https://pbs.twimg.com/media/D_x6y-HX4AE7HET.jpg"/>
    <hyperlink ref="U144" r:id="rId67" display="https://pbs.twimg.com/media/D-YmE_wU4AAyOMB.jpg"/>
    <hyperlink ref="U158" r:id="rId68" display="https://pbs.twimg.com/media/D_vCeHKU4AAqXZU.jpg"/>
    <hyperlink ref="U160" r:id="rId69" display="https://pbs.twimg.com/media/D_wNgubXsAIkvPf.jpg"/>
    <hyperlink ref="U162" r:id="rId70" display="https://pbs.twimg.com/ext_tw_video_thumb/1152577975965163524/pu/img/I52OlxBBjLQJoMQh.jpg"/>
    <hyperlink ref="U163" r:id="rId71" display="https://pbs.twimg.com/ext_tw_video_thumb/1153208336537415686/pu/img/6MJYowDlsS36c_Cz.jpg"/>
    <hyperlink ref="U164" r:id="rId72" display="https://pbs.twimg.com/media/EAFqSc2X4AAV9OM.jpg"/>
    <hyperlink ref="U165" r:id="rId73" display="https://pbs.twimg.com/media/EAGetagWsAAUoRL.jpg"/>
    <hyperlink ref="U169" r:id="rId74" display="https://pbs.twimg.com/media/EAP-hcRUYAIX5bX.jpg"/>
    <hyperlink ref="U175" r:id="rId75" display="https://pbs.twimg.com/media/EAdyLuVWwAARRoT.png"/>
    <hyperlink ref="U176" r:id="rId76" display="https://pbs.twimg.com/media/EAj57hNW4AE5PWT.png"/>
    <hyperlink ref="U177" r:id="rId77" display="https://pbs.twimg.com/media/EAzX2GgWwAEvAGC.jpg"/>
    <hyperlink ref="U178" r:id="rId78" display="https://pbs.twimg.com/media/EAzX2GgWwAEvAGC.jpg"/>
    <hyperlink ref="U179" r:id="rId79" display="https://pbs.twimg.com/media/EAzX2GgWwAEvAGC.jpg"/>
    <hyperlink ref="U180" r:id="rId80" display="https://pbs.twimg.com/media/EA13dZwUcAE3M25.jpg"/>
    <hyperlink ref="U181" r:id="rId81" display="https://pbs.twimg.com/ext_tw_video_thumb/1156714551271780352/pu/img/H-VLg7jkS9ozsdcH.jpg"/>
    <hyperlink ref="U182" r:id="rId82" display="https://pbs.twimg.com/ext_tw_video_thumb/1157545305060995073/pu/img/n476uAXdZpr32-DE.jpg"/>
    <hyperlink ref="U183" r:id="rId83" display="https://pbs.twimg.com/ext_tw_video_thumb/1157545305060995073/pu/img/n476uAXdZpr32-DE.jpg"/>
    <hyperlink ref="U184" r:id="rId84" display="https://pbs.twimg.com/media/EBCXfz0WkAEm3d1.jpg"/>
    <hyperlink ref="U185" r:id="rId85" display="https://pbs.twimg.com/ext_tw_video_thumb/1157545305060995073/pu/img/n476uAXdZpr32-DE.jpg"/>
    <hyperlink ref="U186" r:id="rId86" display="https://pbs.twimg.com/ext_tw_video_thumb/1157545305060995073/pu/img/n476uAXdZpr32-DE.jpg"/>
    <hyperlink ref="U187" r:id="rId87" display="https://pbs.twimg.com/ext_tw_video_thumb/1157545305060995073/pu/img/n476uAXdZpr32-DE.jpg"/>
    <hyperlink ref="U188" r:id="rId88" display="https://pbs.twimg.com/media/EBT2g6xWwAE0Xqn.jpg"/>
    <hyperlink ref="U189" r:id="rId89" display="https://pbs.twimg.com/media/EBdKuTWWsAAaOBt.jpg"/>
    <hyperlink ref="U194" r:id="rId90" display="https://pbs.twimg.com/media/D9aQ5QMU8AEUBdo.jpg"/>
    <hyperlink ref="U199" r:id="rId91" display="https://pbs.twimg.com/media/EBpZGCPUYAEzg0g.jpg"/>
    <hyperlink ref="V3" r:id="rId92" display="http://pbs.twimg.com/profile_images/778814481870696448/V7Lzc52a_normal.jpg"/>
    <hyperlink ref="V4" r:id="rId93" display="https://pbs.twimg.com/media/D8OL8_bV4AAOEBo.jpg"/>
    <hyperlink ref="V5" r:id="rId94" display="http://pbs.twimg.com/profile_images/1129355112537874434/QmbsB7K4_normal.jpg"/>
    <hyperlink ref="V6" r:id="rId95" display="https://pbs.twimg.com/media/D8xk2VJXYAAqQ1r.jpg"/>
    <hyperlink ref="V7" r:id="rId96" display="http://pbs.twimg.com/profile_images/1070313476025913344/jsoQRvLm_normal.jpg"/>
    <hyperlink ref="V8" r:id="rId97" display="http://pbs.twimg.com/profile_images/378800000784232312/8ac9ba3f9d7a8d9177564137a607d95d_normal.jpeg"/>
    <hyperlink ref="V9" r:id="rId98" display="http://pbs.twimg.com/profile_images/378800000784232312/8ac9ba3f9d7a8d9177564137a607d95d_normal.jpeg"/>
    <hyperlink ref="V10" r:id="rId99" display="http://pbs.twimg.com/profile_images/723119796787630081/Fgn3lAbC_normal.jpg"/>
    <hyperlink ref="V11" r:id="rId100" display="http://pbs.twimg.com/profile_images/723119796787630081/Fgn3lAbC_normal.jpg"/>
    <hyperlink ref="V12" r:id="rId101" display="http://pbs.twimg.com/profile_images/723119796787630081/Fgn3lAbC_normal.jpg"/>
    <hyperlink ref="V13" r:id="rId102" display="http://pbs.twimg.com/profile_images/1053237147963027460/dmhMjCmB_normal.jpg"/>
    <hyperlink ref="V14" r:id="rId103" display="http://pbs.twimg.com/profile_images/1053237147963027460/dmhMjCmB_normal.jpg"/>
    <hyperlink ref="V15" r:id="rId104" display="https://pbs.twimg.com/media/D80zx5SWwAAkBzg.jpg"/>
    <hyperlink ref="V16" r:id="rId105" display="http://pbs.twimg.com/profile_images/2448508574/image_normal.jpg"/>
    <hyperlink ref="V17" r:id="rId106" display="http://pbs.twimg.com/profile_images/2448508574/image_normal.jpg"/>
    <hyperlink ref="V18" r:id="rId107" display="http://pbs.twimg.com/profile_images/897168566/________normal.jpg"/>
    <hyperlink ref="V19" r:id="rId108" display="http://pbs.twimg.com/profile_images/897168566/________normal.jpg"/>
    <hyperlink ref="V20" r:id="rId109" display="https://pbs.twimg.com/media/D8-fwk5WwAEbjD6.jpg"/>
    <hyperlink ref="V21" r:id="rId110" display="https://pbs.twimg.com/media/D8-fwk5WwAEbjD6.jpg"/>
    <hyperlink ref="V22" r:id="rId111" display="https://pbs.twimg.com/media/D80zx5SWwAAkBzg.jpg"/>
    <hyperlink ref="V23" r:id="rId112" display="https://pbs.twimg.com/media/D80zx5SWwAAkBzg.jpg"/>
    <hyperlink ref="V24" r:id="rId113" display="http://pbs.twimg.com/profile_images/960325581396066304/RJoSqZi3_normal.jpg"/>
    <hyperlink ref="V25" r:id="rId114" display="http://pbs.twimg.com/profile_images/960325581396066304/RJoSqZi3_normal.jpg"/>
    <hyperlink ref="V26" r:id="rId115" display="https://pbs.twimg.com/ext_tw_video_thumb/1139491098773135365/pu/img/XvD25ZG4MwHnZEMo.jpg"/>
    <hyperlink ref="V27" r:id="rId116" display="http://pbs.twimg.com/profile_images/1023389909237866496/-G0QNrtk_normal.jpg"/>
    <hyperlink ref="V28" r:id="rId117" display="https://pbs.twimg.com/media/D9DQWqDVUAAkkK-.jpg"/>
    <hyperlink ref="V29" r:id="rId118" display="https://pbs.twimg.com/media/D8xuXV9VUAA0z2j.jpg"/>
    <hyperlink ref="V30" r:id="rId119" display="http://pbs.twimg.com/profile_images/524779630033514496/OQ1CHKjZ_normal.jpeg"/>
    <hyperlink ref="V31" r:id="rId120" display="https://pbs.twimg.com/media/D8RDWzqU0AAVsAK.jpg"/>
    <hyperlink ref="V32" r:id="rId121" display="https://pbs.twimg.com/media/D9Gkgh7UIAEgrL_.jpg"/>
    <hyperlink ref="V33" r:id="rId122" display="http://pbs.twimg.com/profile_images/764929156563861504/oKIfiwLy_normal.jpg"/>
    <hyperlink ref="V34" r:id="rId123" display="http://pbs.twimg.com/profile_images/1071178637204844544/sDrKF-YM_normal.jpg"/>
    <hyperlink ref="V35" r:id="rId124" display="http://pbs.twimg.com/profile_images/1108143500783030272/LYJB7hi1_normal.jpg"/>
    <hyperlink ref="V36" r:id="rId125" display="http://pbs.twimg.com/profile_images/1175777717/noname_normal.jpg"/>
    <hyperlink ref="V37" r:id="rId126" display="http://pbs.twimg.com/profile_images/1037884593414725632/KQChFM8w_normal.jpg"/>
    <hyperlink ref="V38" r:id="rId127" display="http://pbs.twimg.com/profile_images/983717442466660354/zcj-TbhJ_normal.jpg"/>
    <hyperlink ref="V39" r:id="rId128" display="http://pbs.twimg.com/profile_images/1130386387545612289/qCvtX5Z4_normal.jpg"/>
    <hyperlink ref="V40" r:id="rId129" display="https://pbs.twimg.com/media/D9e7MW0U8AA9mOj.jpg"/>
    <hyperlink ref="V41" r:id="rId130" display="http://pbs.twimg.com/profile_images/1057384935001124864/yLlrQf4E_normal.jpg"/>
    <hyperlink ref="V42" r:id="rId131" display="http://pbs.twimg.com/profile_images/1033040573509365761/7C6HP_I5_normal.jpg"/>
    <hyperlink ref="V43" r:id="rId132" display="http://pbs.twimg.com/profile_images/501009988064923649/vHkRDKk__normal.jpeg"/>
    <hyperlink ref="V44" r:id="rId133" display="http://pbs.twimg.com/profile_images/1114874009865396224/dXPfBnA-_normal.jpg"/>
    <hyperlink ref="V45" r:id="rId134" display="http://pbs.twimg.com/profile_images/512995900646375424/73PaHiFv_normal.png"/>
    <hyperlink ref="V46" r:id="rId135" display="http://pbs.twimg.com/profile_images/623954767761551360/C_vmGPu-_normal.jpg"/>
    <hyperlink ref="V47" r:id="rId136" display="http://pbs.twimg.com/profile_images/1154744069702246400/TTTtuVBA_normal.jpg"/>
    <hyperlink ref="V48" r:id="rId137" display="http://pbs.twimg.com/profile_images/608148833/DSC00069_normal.JPG"/>
    <hyperlink ref="V49" r:id="rId138" display="http://pbs.twimg.com/profile_images/828517035449655296/xTRwovBi_normal.jpg"/>
    <hyperlink ref="V50" r:id="rId139" display="http://pbs.twimg.com/profile_images/1097050685206679553/KTn8COeR_normal.jpg"/>
    <hyperlink ref="V51" r:id="rId140" display="http://pbs.twimg.com/profile_images/1147408023364784129/rSihefLn_normal.jpg"/>
    <hyperlink ref="V52" r:id="rId141" display="http://pbs.twimg.com/profile_images/940129610431209472/7O0RZJan_normal.jpg"/>
    <hyperlink ref="V53" r:id="rId142" display="http://pbs.twimg.com/profile_images/653540925331910656/oxeYCS6s_normal.jpg"/>
    <hyperlink ref="V54" r:id="rId143" display="http://pbs.twimg.com/profile_images/895677352830783493/PZMgBjO5_normal.jpg"/>
    <hyperlink ref="V55" r:id="rId144" display="http://pbs.twimg.com/profile_images/1107028257898201089/VADMO_EQ_normal.jpg"/>
    <hyperlink ref="V56" r:id="rId145" display="http://pbs.twimg.com/profile_images/1135582587873873920/3aN_cQaS_normal.jpg"/>
    <hyperlink ref="V57" r:id="rId146" display="http://pbs.twimg.com/profile_images/2507899341/sijvly2utq7fd5urmwwz_normal.jpeg"/>
    <hyperlink ref="V58" r:id="rId147" display="http://pbs.twimg.com/profile_images/1015149106174578688/A7-VI-no_normal.jpg"/>
    <hyperlink ref="V59" r:id="rId148" display="https://pbs.twimg.com/ext_tw_video_thumb/1142197011464294400/pu/img/CyTVV-lZPEbkjoZC.jpg"/>
    <hyperlink ref="V60" r:id="rId149" display="https://pbs.twimg.com/ext_tw_video_thumb/1142197011464294400/pu/img/CyTVV-lZPEbkjoZC.jpg"/>
    <hyperlink ref="V61" r:id="rId150" display="https://pbs.twimg.com/ext_tw_video_thumb/1142197011464294400/pu/img/CyTVV-lZPEbkjoZC.jpg"/>
    <hyperlink ref="V62" r:id="rId151" display="https://pbs.twimg.com/media/D9gWD-hXoAY0vkD.jpg"/>
    <hyperlink ref="V63" r:id="rId152" display="http://pbs.twimg.com/profile_images/921364468906512384/PzcWGh9t_normal.jpg"/>
    <hyperlink ref="V64" r:id="rId153" display="http://pbs.twimg.com/profile_images/932163703281274880/nIZ9kLCW_normal.jpg"/>
    <hyperlink ref="V65" r:id="rId154" display="http://pbs.twimg.com/profile_images/1078360123763056646/fMkR34_m_normal.jpg"/>
    <hyperlink ref="V66" r:id="rId155" display="https://pbs.twimg.com/media/D80zx5SWwAAkBzg.jpg"/>
    <hyperlink ref="V67" r:id="rId156" display="https://pbs.twimg.com/media/D80zx5SWwAAkBzg.jpg"/>
    <hyperlink ref="V68" r:id="rId157" display="https://pbs.twimg.com/media/D80zx5SWwAAkBzg.jpg"/>
    <hyperlink ref="V69" r:id="rId158" display="https://pbs.twimg.com/tweet_video_thumb/D-Cbw2aUEAAkCKW.jpg"/>
    <hyperlink ref="V70" r:id="rId159" display="https://pbs.twimg.com/media/D-FUvqNXYAoJJQw.jpg"/>
    <hyperlink ref="V71" r:id="rId160" display="https://pbs.twimg.com/media/D-GBdpCX4AI1bC4.png"/>
    <hyperlink ref="V72" r:id="rId161" display="http://pbs.twimg.com/profile_images/1139931124740820992/SZVIPGMx_normal.jpg"/>
    <hyperlink ref="V73" r:id="rId162" display="http://pbs.twimg.com/profile_images/938278593725173760/rGSH15w6_normal.jpg"/>
    <hyperlink ref="V74" r:id="rId163" display="http://pbs.twimg.com/profile_images/433261513806057472/BhaRJ06__normal.jpeg"/>
    <hyperlink ref="V75" r:id="rId164" display="http://pbs.twimg.com/profile_images/1106207902727991296/Jp_9tjJa_normal.jpg"/>
    <hyperlink ref="V76" r:id="rId165" display="http://pbs.twimg.com/profile_images/1099334409595973633/-yzorj8e_normal.png"/>
    <hyperlink ref="V77" r:id="rId166" display="http://pbs.twimg.com/profile_images/1099334409595973633/-yzorj8e_normal.png"/>
    <hyperlink ref="V78" r:id="rId167" display="http://pbs.twimg.com/profile_images/1142205678649430016/AOSECS9-_normal.jpg"/>
    <hyperlink ref="V79" r:id="rId168" display="http://pbs.twimg.com/profile_images/378800000163331077/5e80fe3b0608fabf8e488f17c71f8a8e_normal.jpeg"/>
    <hyperlink ref="V80" r:id="rId169" display="http://pbs.twimg.com/profile_images/1784136750/bellonietabeta_normal.jpg"/>
    <hyperlink ref="V81" r:id="rId170" display="http://pbs.twimg.com/profile_images/997702219662159874/FgjZ31jF_normal.jpg"/>
    <hyperlink ref="V82" r:id="rId171" display="http://pbs.twimg.com/profile_images/1028901199397830657/PY5q8KXH_normal.jpg"/>
    <hyperlink ref="V83" r:id="rId172" display="https://pbs.twimg.com/tweet_video_thumb/D-flbKDWkAEHdsF.jpg"/>
    <hyperlink ref="V84" r:id="rId173" display="http://pbs.twimg.com/profile_images/771160390075985920/WwU3P1ws_normal.jpg"/>
    <hyperlink ref="V85" r:id="rId174" display="http://pbs.twimg.com/profile_images/1124512230890921984/Rdf57nUg_normal.jpg"/>
    <hyperlink ref="V86" r:id="rId175" display="http://pbs.twimg.com/profile_images/1116291299441647621/mNcBfKRG_normal.jpg"/>
    <hyperlink ref="V87" r:id="rId176" display="http://pbs.twimg.com/profile_images/1116291299441647621/mNcBfKRG_normal.jpg"/>
    <hyperlink ref="V88" r:id="rId177" display="http://pbs.twimg.com/profile_images/1116291299441647621/mNcBfKRG_normal.jpg"/>
    <hyperlink ref="V89" r:id="rId178" display="http://pbs.twimg.com/profile_images/2701083712/cf1c2577e68b3e861180343f44a73bf7_normal.jpeg"/>
    <hyperlink ref="V90" r:id="rId179" display="https://pbs.twimg.com/media/D-kPAgRXsAEmS4A.jpg"/>
    <hyperlink ref="V91" r:id="rId180" display="http://pbs.twimg.com/profile_images/517829401765900288/i81Sy8WJ_normal.jpeg"/>
    <hyperlink ref="V92" r:id="rId181" display="http://pbs.twimg.com/profile_images/517829401765900288/i81Sy8WJ_normal.jpeg"/>
    <hyperlink ref="V93" r:id="rId182" display="http://pbs.twimg.com/profile_images/473291950854926336/RwUc1bj-_normal.jpeg"/>
    <hyperlink ref="V94" r:id="rId183" display="http://pbs.twimg.com/profile_images/686602613383548928/dH4lHkaL_normal.jpg"/>
    <hyperlink ref="V95" r:id="rId184" display="http://pbs.twimg.com/profile_images/872101385197596672/kcm0cOUU_normal.jpg"/>
    <hyperlink ref="V96" r:id="rId185" display="https://pbs.twimg.com/media/D-iSNdGUcAEWo1J.jpg"/>
    <hyperlink ref="V97" r:id="rId186" display="http://pbs.twimg.com/profile_images/715020141130608641/90AKmDyZ_normal.jpg"/>
    <hyperlink ref="V98" r:id="rId187" display="http://pbs.twimg.com/profile_images/1300858830/6550633_normal.jpg"/>
    <hyperlink ref="V99" r:id="rId188" display="http://pbs.twimg.com/profile_images/601642635145555968/7RxClnUq_normal.jpg"/>
    <hyperlink ref="V100" r:id="rId189" display="http://pbs.twimg.com/profile_images/601642635145555968/7RxClnUq_normal.jpg"/>
    <hyperlink ref="V101" r:id="rId190" display="http://pbs.twimg.com/profile_images/1099783171657224192/-4CU-dKh_normal.jpg"/>
    <hyperlink ref="V102" r:id="rId191" display="https://pbs.twimg.com/media/D-pRCHkUYAA77Ck.jpg"/>
    <hyperlink ref="V103" r:id="rId192" display="http://abs.twimg.com/sticky/default_profile_images/default_profile_normal.png"/>
    <hyperlink ref="V104" r:id="rId193" display="https://pbs.twimg.com/ext_tw_video_thumb/1147148994054885376/pu/img/-7Y_2IAEEdIwe5RY.jpg"/>
    <hyperlink ref="V105" r:id="rId194" display="https://pbs.twimg.com/ext_tw_video_thumb/1147920325008613377/pu/img/a5HjBJxCCRfWhwnF.jpg"/>
    <hyperlink ref="V106" r:id="rId195" display="https://pbs.twimg.com/media/D-9XMkFXsAA4bV_.jpg"/>
    <hyperlink ref="V107" r:id="rId196" display="http://pbs.twimg.com/profile_images/1157709217425346562/ifokS1y4_normal.jpg"/>
    <hyperlink ref="V108" r:id="rId197" display="https://pbs.twimg.com/ext_tw_video_thumb/1148283149522280448/pu/img/pgFm5JFuHn99JroA.jpg"/>
    <hyperlink ref="V109" r:id="rId198" display="http://pbs.twimg.com/profile_images/755467766455422976/UxuaeJwq_normal.jpg"/>
    <hyperlink ref="V110" r:id="rId199" display="http://pbs.twimg.com/profile_images/950761181383483392/4PDBbyUY_normal.jpg"/>
    <hyperlink ref="V111" r:id="rId200" display="http://pbs.twimg.com/profile_images/1136582530633785344/KjyuP3ZB_normal.jpg"/>
    <hyperlink ref="V112" r:id="rId201" display="https://pbs.twimg.com/media/D_NRAFIWwAwP-20.jpg"/>
    <hyperlink ref="V113" r:id="rId202" display="http://pbs.twimg.com/profile_images/1095079563024101377/Ap8hO5wk_normal.jpg"/>
    <hyperlink ref="V114" r:id="rId203" display="https://pbs.twimg.com/media/D_T7GjVUIAAW-N3.jpg"/>
    <hyperlink ref="V115" r:id="rId204" display="https://pbs.twimg.com/media/D_eMFWDWwAAeTZA.jpg"/>
    <hyperlink ref="V116" r:id="rId205" display="https://pbs.twimg.com/ext_tw_video_thumb/1150692443064373250/pu/img/yc26s0GsoSmMtTR2.jpg"/>
    <hyperlink ref="V117" r:id="rId206" display="http://pbs.twimg.com/profile_images/1078110768162197504/0OCk-FPo_normal.jpg"/>
    <hyperlink ref="V118" r:id="rId207" display="http://pbs.twimg.com/profile_images/1027192930421825536/eUQ1ELiE_normal.jpg"/>
    <hyperlink ref="V119" r:id="rId208" display="http://pbs.twimg.com/profile_images/1027192930421825536/eUQ1ELiE_normal.jpg"/>
    <hyperlink ref="V120" r:id="rId209" display="http://pbs.twimg.com/profile_images/1142800114756411392/tV1FJIYG_normal.jpg"/>
    <hyperlink ref="V121" r:id="rId210" display="http://pbs.twimg.com/profile_images/1145021992669573122/dI21CEQE_normal.jpg"/>
    <hyperlink ref="V122" r:id="rId211" display="https://pbs.twimg.com/media/D_wrXzeXoAAQZhd.jpg"/>
    <hyperlink ref="V123" r:id="rId212" display="https://pbs.twimg.com/media/D_wrXzeXoAAQZhd.jpg"/>
    <hyperlink ref="V124" r:id="rId213" display="https://pbs.twimg.com/media/D8OL8_bV4AAOEBo.jpg"/>
    <hyperlink ref="V125" r:id="rId214" display="http://abs.twimg.com/sticky/default_profile_images/default_profile_normal.png"/>
    <hyperlink ref="V126" r:id="rId215" display="http://pbs.twimg.com/profile_images/1139513228982214656/_awSmEy3_normal.jpg"/>
    <hyperlink ref="V127" r:id="rId216" display="http://pbs.twimg.com/profile_images/1139513228982214656/_awSmEy3_normal.jpg"/>
    <hyperlink ref="V128" r:id="rId217" display="http://abs.twimg.com/sticky/default_profile_images/default_profile_normal.png"/>
    <hyperlink ref="V129" r:id="rId218" display="http://pbs.twimg.com/profile_images/1135260833020166144/4bAKX60__normal.png"/>
    <hyperlink ref="V130" r:id="rId219" display="https://pbs.twimg.com/media/D_x6y-HX4AE7HET.jpg"/>
    <hyperlink ref="V131" r:id="rId220" display="http://pbs.twimg.com/profile_images/773209996918161408/yTxLIRcL_normal.jpg"/>
    <hyperlink ref="V132" r:id="rId221" display="http://pbs.twimg.com/profile_images/1124405912481832960/2dEmsfNe_normal.jpg"/>
    <hyperlink ref="V133" r:id="rId222" display="http://pbs.twimg.com/profile_images/1124405912481832960/2dEmsfNe_normal.jpg"/>
    <hyperlink ref="V134" r:id="rId223" display="http://pbs.twimg.com/profile_images/1124405912481832960/2dEmsfNe_normal.jpg"/>
    <hyperlink ref="V135" r:id="rId224" display="http://pbs.twimg.com/profile_images/1124405912481832960/2dEmsfNe_normal.jpg"/>
    <hyperlink ref="V136" r:id="rId225" display="http://pbs.twimg.com/profile_images/1124405912481832960/2dEmsfNe_normal.jpg"/>
    <hyperlink ref="V137" r:id="rId226" display="http://pbs.twimg.com/profile_images/1124405912481832960/2dEmsfNe_normal.jpg"/>
    <hyperlink ref="V138" r:id="rId227" display="http://pbs.twimg.com/profile_images/937325236197892097/tRNYX52u_normal.jpg"/>
    <hyperlink ref="V139" r:id="rId228" display="http://pbs.twimg.com/profile_images/1096656539744489472/uei_DpGH_normal.jpg"/>
    <hyperlink ref="V140" r:id="rId229" display="http://pbs.twimg.com/profile_images/1096656539744489472/uei_DpGH_normal.jpg"/>
    <hyperlink ref="V141" r:id="rId230" display="http://pbs.twimg.com/profile_images/1063023959040348164/ljWgIkkq_normal.jpg"/>
    <hyperlink ref="V142" r:id="rId231" display="http://abs.twimg.com/sticky/default_profile_images/default_profile_normal.png"/>
    <hyperlink ref="V143" r:id="rId232" display="http://pbs.twimg.com/profile_images/844055625621360641/OjBQsJAr_normal.jpg"/>
    <hyperlink ref="V144" r:id="rId233" display="https://pbs.twimg.com/media/D-YmE_wU4AAyOMB.jpg"/>
    <hyperlink ref="V145" r:id="rId234" display="http://pbs.twimg.com/profile_images/891957314000834560/U_vKs7Gh_normal.jpg"/>
    <hyperlink ref="V146" r:id="rId235" display="http://pbs.twimg.com/profile_images/891957314000834560/U_vKs7Gh_normal.jpg"/>
    <hyperlink ref="V147" r:id="rId236" display="http://pbs.twimg.com/profile_images/1076431379238289415/q9eUQPLe_normal.jpg"/>
    <hyperlink ref="V148" r:id="rId237" display="http://pbs.twimg.com/profile_images/937325236197892097/tRNYX52u_normal.jpg"/>
    <hyperlink ref="V149" r:id="rId238" display="http://pbs.twimg.com/profile_images/1076431379238289415/q9eUQPLe_normal.jpg"/>
    <hyperlink ref="V150" r:id="rId239" display="http://pbs.twimg.com/profile_images/1076431379238289415/q9eUQPLe_normal.jpg"/>
    <hyperlink ref="V151" r:id="rId240" display="http://pbs.twimg.com/profile_images/1060901859571965952/20AoFYXL_normal.jpg"/>
    <hyperlink ref="V152" r:id="rId241" display="http://pbs.twimg.com/profile_images/1060901859571965952/20AoFYXL_normal.jpg"/>
    <hyperlink ref="V153" r:id="rId242" display="http://pbs.twimg.com/profile_images/1060901859571965952/20AoFYXL_normal.jpg"/>
    <hyperlink ref="V154" r:id="rId243" display="http://pbs.twimg.com/profile_images/1160660513824497665/cKfI6uUF_normal.jpg"/>
    <hyperlink ref="V155" r:id="rId244" display="http://pbs.twimg.com/profile_images/1160660513824497665/cKfI6uUF_normal.jpg"/>
    <hyperlink ref="V156" r:id="rId245" display="http://pbs.twimg.com/profile_images/1087870367153225728/2EwW9F1a_normal.jpg"/>
    <hyperlink ref="V157" r:id="rId246" display="http://abs.twimg.com/sticky/default_profile_images/default_profile_normal.png"/>
    <hyperlink ref="V158" r:id="rId247" display="https://pbs.twimg.com/media/D_vCeHKU4AAqXZU.jpg"/>
    <hyperlink ref="V159" r:id="rId248" display="http://pbs.twimg.com/profile_images/1149478139585712129/It01CfaG_normal.jpg"/>
    <hyperlink ref="V160" r:id="rId249" display="https://pbs.twimg.com/media/D_wNgubXsAIkvPf.jpg"/>
    <hyperlink ref="V161" r:id="rId250" display="http://pbs.twimg.com/profile_images/1066428839994318848/XczuX-sh_normal.jpg"/>
    <hyperlink ref="V162" r:id="rId251" display="https://pbs.twimg.com/ext_tw_video_thumb/1152577975965163524/pu/img/I52OlxBBjLQJoMQh.jpg"/>
    <hyperlink ref="V163" r:id="rId252" display="https://pbs.twimg.com/ext_tw_video_thumb/1153208336537415686/pu/img/6MJYowDlsS36c_Cz.jpg"/>
    <hyperlink ref="V164" r:id="rId253" display="https://pbs.twimg.com/media/EAFqSc2X4AAV9OM.jpg"/>
    <hyperlink ref="V165" r:id="rId254" display="https://pbs.twimg.com/media/EAGetagWsAAUoRL.jpg"/>
    <hyperlink ref="V166" r:id="rId255" display="http://pbs.twimg.com/profile_images/1151066182478254080/vZPOYbVN_normal.jpg"/>
    <hyperlink ref="V167" r:id="rId256" display="http://pbs.twimg.com/profile_images/1156067457305419776/kf6m_grW_normal.jpg"/>
    <hyperlink ref="V168" r:id="rId257" display="http://pbs.twimg.com/profile_images/1145091034751389697/CatzyUgT_normal.png"/>
    <hyperlink ref="V169" r:id="rId258" display="https://pbs.twimg.com/media/EAP-hcRUYAIX5bX.jpg"/>
    <hyperlink ref="V170" r:id="rId259" display="http://pbs.twimg.com/profile_images/1150426679723999232/F3njqsyD_normal.jpg"/>
    <hyperlink ref="V171" r:id="rId260" display="http://pbs.twimg.com/profile_images/1126904597560332288/UbnnPyJn_normal.png"/>
    <hyperlink ref="V172" r:id="rId261" display="http://pbs.twimg.com/profile_images/795307592339877888/Sy_8QCq4_normal.jpg"/>
    <hyperlink ref="V173" r:id="rId262" display="http://pbs.twimg.com/profile_images/181988297/logo4inches_normal.jpg"/>
    <hyperlink ref="V174" r:id="rId263" display="http://pbs.twimg.com/profile_images/841835976737542144/wJD97OZG_normal.jpg"/>
    <hyperlink ref="V175" r:id="rId264" display="https://pbs.twimg.com/media/EAdyLuVWwAARRoT.png"/>
    <hyperlink ref="V176" r:id="rId265" display="https://pbs.twimg.com/media/EAj57hNW4AE5PWT.png"/>
    <hyperlink ref="V177" r:id="rId266" display="https://pbs.twimg.com/media/EAzX2GgWwAEvAGC.jpg"/>
    <hyperlink ref="V178" r:id="rId267" display="https://pbs.twimg.com/media/EAzX2GgWwAEvAGC.jpg"/>
    <hyperlink ref="V179" r:id="rId268" display="https://pbs.twimg.com/media/EAzX2GgWwAEvAGC.jpg"/>
    <hyperlink ref="V180" r:id="rId269" display="https://pbs.twimg.com/media/EA13dZwUcAE3M25.jpg"/>
    <hyperlink ref="V181" r:id="rId270" display="https://pbs.twimg.com/ext_tw_video_thumb/1156714551271780352/pu/img/H-VLg7jkS9ozsdcH.jpg"/>
    <hyperlink ref="V182" r:id="rId271" display="https://pbs.twimg.com/ext_tw_video_thumb/1157545305060995073/pu/img/n476uAXdZpr32-DE.jpg"/>
    <hyperlink ref="V183" r:id="rId272" display="https://pbs.twimg.com/ext_tw_video_thumb/1157545305060995073/pu/img/n476uAXdZpr32-DE.jpg"/>
    <hyperlink ref="V184" r:id="rId273" display="https://pbs.twimg.com/media/EBCXfz0WkAEm3d1.jpg"/>
    <hyperlink ref="V185" r:id="rId274" display="https://pbs.twimg.com/ext_tw_video_thumb/1157545305060995073/pu/img/n476uAXdZpr32-DE.jpg"/>
    <hyperlink ref="V186" r:id="rId275" display="https://pbs.twimg.com/ext_tw_video_thumb/1157545305060995073/pu/img/n476uAXdZpr32-DE.jpg"/>
    <hyperlink ref="V187" r:id="rId276" display="https://pbs.twimg.com/ext_tw_video_thumb/1157545305060995073/pu/img/n476uAXdZpr32-DE.jpg"/>
    <hyperlink ref="V188" r:id="rId277" display="https://pbs.twimg.com/media/EBT2g6xWwAE0Xqn.jpg"/>
    <hyperlink ref="V189" r:id="rId278" display="https://pbs.twimg.com/media/EBdKuTWWsAAaOBt.jpg"/>
    <hyperlink ref="V190" r:id="rId279" display="http://pbs.twimg.com/profile_images/1149114712925396993/mEiRiLO3_normal.jpg"/>
    <hyperlink ref="V191" r:id="rId280" display="http://pbs.twimg.com/profile_images/1154192279114059776/VYMYNOpg_normal.jpg"/>
    <hyperlink ref="V192" r:id="rId281" display="http://pbs.twimg.com/profile_images/1082364553231360000/bcyGZw7U_normal.jpg"/>
    <hyperlink ref="V193" r:id="rId282" display="http://pbs.twimg.com/profile_images/1445324387/krug_normal.jpg"/>
    <hyperlink ref="V194" r:id="rId283" display="https://pbs.twimg.com/media/D9aQ5QMU8AEUBdo.jpg"/>
    <hyperlink ref="V195" r:id="rId284" display="http://pbs.twimg.com/profile_images/1137175436125884418/_305eUT6_normal.jpg"/>
    <hyperlink ref="V196" r:id="rId285" display="http://pbs.twimg.com/profile_images/1139853745397702656/Ij11bOMJ_normal.jpg"/>
    <hyperlink ref="V197" r:id="rId286" display="http://pbs.twimg.com/profile_images/1139853745397702656/Ij11bOMJ_normal.jpg"/>
    <hyperlink ref="V198" r:id="rId287" display="http://pbs.twimg.com/profile_images/637474642966372352/YaAA3sa5_normal.jpg"/>
    <hyperlink ref="V199" r:id="rId288" display="https://pbs.twimg.com/media/EBpZGCPUYAEzg0g.jpg"/>
    <hyperlink ref="V200" r:id="rId289" display="http://pbs.twimg.com/profile_images/1243928426/hanky_normal.jpg"/>
    <hyperlink ref="V201" r:id="rId290" display="http://pbs.twimg.com/profile_images/790417069636366336/5At817fw_normal.jpg"/>
    <hyperlink ref="X3" r:id="rId291" display="https://twitter.com/#!/richardfdillon/status/1135366302757994498"/>
    <hyperlink ref="X4" r:id="rId292" display="https://twitter.com/#!/sherryfordf/status/1135950187497701376"/>
    <hyperlink ref="X5" r:id="rId293" display="https://twitter.com/#!/dianearleth/status/1136102036741808129"/>
    <hyperlink ref="X6" r:id="rId294" display="https://twitter.com/#!/jacano56/status/1138395693423443968"/>
    <hyperlink ref="X7" r:id="rId295" display="https://twitter.com/#!/juanfra1640/status/1138413444946911233"/>
    <hyperlink ref="X8" r:id="rId296" display="https://twitter.com/#!/docsuke/status/1138434193552052224"/>
    <hyperlink ref="X9" r:id="rId297" display="https://twitter.com/#!/docsuke/status/1138434193552052224"/>
    <hyperlink ref="X10" r:id="rId298" display="https://twitter.com/#!/peachiwasaki/status/1136208266088685568"/>
    <hyperlink ref="X11" r:id="rId299" display="https://twitter.com/#!/peachiwasaki/status/1138566332973109248"/>
    <hyperlink ref="X12" r:id="rId300" display="https://twitter.com/#!/peachiwasaki/status/1138566332973109248"/>
    <hyperlink ref="X13" r:id="rId301" display="https://twitter.com/#!/freq_bg/status/1138633772323049472"/>
    <hyperlink ref="X14" r:id="rId302" display="https://twitter.com/#!/freq_bg/status/1138633772323049472"/>
    <hyperlink ref="X15" r:id="rId303" display="https://twitter.com/#!/julianassanges1/status/1138647436497281024"/>
    <hyperlink ref="X16" r:id="rId304" display="https://twitter.com/#!/kexxxxxxu/status/1138731123301687296"/>
    <hyperlink ref="X17" r:id="rId305" display="https://twitter.com/#!/kexxxxxxu/status/1138731123301687296"/>
    <hyperlink ref="X18" r:id="rId306" display="https://twitter.com/#!/dadadadadaifuku/status/1138811854623346690"/>
    <hyperlink ref="X19" r:id="rId307" display="https://twitter.com/#!/dadadadadaifuku/status/1138811854623346690"/>
    <hyperlink ref="X20" r:id="rId308" display="https://twitter.com/#!/winglesia/status/1139304894718980097"/>
    <hyperlink ref="X21" r:id="rId309" display="https://twitter.com/#!/winglesia/status/1139304894718980097"/>
    <hyperlink ref="X22" r:id="rId310" display="https://twitter.com/#!/crackerstx/status/1139355333439238144"/>
    <hyperlink ref="X23" r:id="rId311" display="https://twitter.com/#!/tripplindytripp/status/1139471183349288960"/>
    <hyperlink ref="X24" r:id="rId312" display="https://twitter.com/#!/petsoundshigo/status/1139483297443004416"/>
    <hyperlink ref="X25" r:id="rId313" display="https://twitter.com/#!/petsoundshigo/status/1139483297443004416"/>
    <hyperlink ref="X26" r:id="rId314" display="https://twitter.com/#!/bracimadetd/status/1139492123248603136"/>
    <hyperlink ref="X27" r:id="rId315" display="https://twitter.com/#!/jaumcrlhs/status/1139538431783178241"/>
    <hyperlink ref="X28" r:id="rId316" display="https://twitter.com/#!/kolbemario/status/1139639800409931777"/>
    <hyperlink ref="X29" r:id="rId317" display="https://twitter.com/#!/qtjgtpgjtp/status/1138406159096803328"/>
    <hyperlink ref="X30" r:id="rId318" display="https://twitter.com/#!/hive_kokura/status/1138625327192657921"/>
    <hyperlink ref="X31" r:id="rId319" display="https://twitter.com/#!/hive_kokura/status/1136107075644248066"/>
    <hyperlink ref="X32" r:id="rId320" display="https://twitter.com/#!/hive_kokura/status/1139873067788726272"/>
    <hyperlink ref="X33" r:id="rId321" display="https://twitter.com/#!/kensingtonpuppy/status/1141007591843225602"/>
    <hyperlink ref="X34" r:id="rId322" display="https://twitter.com/#!/40ksk/status/1141262070433775616"/>
    <hyperlink ref="X35" r:id="rId323" display="https://twitter.com/#!/ykkgroundzero/status/1141262810908786689"/>
    <hyperlink ref="X36" r:id="rId324" display="https://twitter.com/#!/tbackhighschool/status/1141263058448183296"/>
    <hyperlink ref="X37" r:id="rId325" display="https://twitter.com/#!/tok288hate/status/1141303484232241154"/>
    <hyperlink ref="X38" r:id="rId326" display="https://twitter.com/#!/ryozypowell/status/1141308216573173761"/>
    <hyperlink ref="X39" r:id="rId327" display="https://twitter.com/#!/thuddless/status/1141329340912635904"/>
    <hyperlink ref="X40" r:id="rId328" display="https://twitter.com/#!/jesssicasings/status/1141586877570437121"/>
    <hyperlink ref="X41" r:id="rId329" display="https://twitter.com/#!/2014_kath/status/1141687664363675648"/>
    <hyperlink ref="X42" r:id="rId330" display="https://twitter.com/#!/66helen_moss/status/1141709718307713024"/>
    <hyperlink ref="X43" r:id="rId331" display="https://twitter.com/#!/kelpie1412/status/1141711481580457986"/>
    <hyperlink ref="X44" r:id="rId332" display="https://twitter.com/#!/lisa123anderson/status/1141716237333991426"/>
    <hyperlink ref="X45" r:id="rId333" display="https://twitter.com/#!/herbivore79/status/1141747932607275008"/>
    <hyperlink ref="X46" r:id="rId334" display="https://twitter.com/#!/njb2904/status/1141749884724436992"/>
    <hyperlink ref="X47" r:id="rId335" display="https://twitter.com/#!/malchris1954/status/1141759114432929792"/>
    <hyperlink ref="X48" r:id="rId336" display="https://twitter.com/#!/clairebilling/status/1141810659178496005"/>
    <hyperlink ref="X49" r:id="rId337" display="https://twitter.com/#!/adele_wright/status/1141840177834418176"/>
    <hyperlink ref="X50" r:id="rId338" display="https://twitter.com/#!/cheryl_martin1/status/1141885347590234112"/>
    <hyperlink ref="X51" r:id="rId339" display="https://twitter.com/#!/dorismalula/status/1141892635076042753"/>
    <hyperlink ref="X52" r:id="rId340" display="https://twitter.com/#!/universe_ulaw/status/1141906787580334080"/>
    <hyperlink ref="X53" r:id="rId341" display="https://twitter.com/#!/samylovesbags/status/1141950155392004096"/>
    <hyperlink ref="X54" r:id="rId342" display="https://twitter.com/#!/rubyboots1/status/1141994590192504833"/>
    <hyperlink ref="X55" r:id="rId343" display="https://twitter.com/#!/mynardann/status/1142049769919045632"/>
    <hyperlink ref="X56" r:id="rId344" display="https://twitter.com/#!/west1809/status/1142102052505640960"/>
    <hyperlink ref="X57" r:id="rId345" display="https://twitter.com/#!/christhomas290/status/1142102517024788480"/>
    <hyperlink ref="X58" r:id="rId346" display="https://twitter.com/#!/babshabbi/status/1142123291827671040"/>
    <hyperlink ref="X59" r:id="rId347" display="https://twitter.com/#!/lvhjs/status/1142228985335517184"/>
    <hyperlink ref="X60" r:id="rId348" display="https://twitter.com/#!/myvantaehyung/status/1142197079869145088"/>
    <hyperlink ref="X61" r:id="rId349" display="https://twitter.com/#!/trxviachan/status/1142237698951770112"/>
    <hyperlink ref="X62" r:id="rId350" display="https://twitter.com/#!/dt_loughborough/status/1141687198179364864"/>
    <hyperlink ref="X63" r:id="rId351" display="https://twitter.com/#!/kingstonlurcher/status/1142729721802907648"/>
    <hyperlink ref="X64" r:id="rId352" display="https://twitter.com/#!/xeitoirauxa/status/1143143709313294337"/>
    <hyperlink ref="X65" r:id="rId353" display="https://twitter.com/#!/lvl25magikarp/status/1143218606819463169"/>
    <hyperlink ref="X66" r:id="rId354" display="https://twitter.com/#!/propagandapand8/status/1143577093139124224"/>
    <hyperlink ref="X67" r:id="rId355" display="https://twitter.com/#!/gordonfetcher/status/1138623214521868289"/>
    <hyperlink ref="X68" r:id="rId356" display="https://twitter.com/#!/dogwater9/status/1144012911628546048"/>
    <hyperlink ref="X69" r:id="rId357" display="https://twitter.com/#!/amrith/status/1144085579270721538"/>
    <hyperlink ref="X70" r:id="rId358" display="https://twitter.com/#!/thornhalo/status/1144288967258509313"/>
    <hyperlink ref="X71" r:id="rId359" display="https://twitter.com/#!/murrekifoxfloof/status/1144338344144453632"/>
    <hyperlink ref="X72" r:id="rId360" display="https://twitter.com/#!/makaticub/status/1144340206314803201"/>
    <hyperlink ref="X73" r:id="rId361" display="https://twitter.com/#!/jamk989/status/1144428141181620224"/>
    <hyperlink ref="X74" r:id="rId362" display="https://twitter.com/#!/gilsonolmedo/status/1145336870555082752"/>
    <hyperlink ref="X75" r:id="rId363" display="https://twitter.com/#!/morio47/status/1145648339506958336"/>
    <hyperlink ref="X76" r:id="rId364" display="https://twitter.com/#!/ill_krsmy/status/1145649927663472642"/>
    <hyperlink ref="X77" r:id="rId365" display="https://twitter.com/#!/ill_krsmy/status/1145649945808031750"/>
    <hyperlink ref="X78" r:id="rId366" display="https://twitter.com/#!/shinichi_oomine/status/1145681097855864833"/>
    <hyperlink ref="X79" r:id="rId367" display="https://twitter.com/#!/takahiro_drs/status/1145682664625565696"/>
    <hyperlink ref="X80" r:id="rId368" display="https://twitter.com/#!/bellonietabeta/status/1145704323382312968"/>
    <hyperlink ref="X81" r:id="rId369" display="https://twitter.com/#!/illdat/status/1146046213055139840"/>
    <hyperlink ref="X82" r:id="rId370" display="https://twitter.com/#!/s56_shimonoseki/status/1146048739007533056"/>
    <hyperlink ref="X83" r:id="rId371" display="https://twitter.com/#!/allen_walker_c/status/1146136896994779142"/>
    <hyperlink ref="X84" r:id="rId372" display="https://twitter.com/#!/atsushi_511/status/1146340288278876160"/>
    <hyperlink ref="X85" r:id="rId373" display="https://twitter.com/#!/toilet_ba/status/1146377145658142720"/>
    <hyperlink ref="X86" r:id="rId374" display="https://twitter.com/#!/erolin0906/status/1141307110858190849"/>
    <hyperlink ref="X87" r:id="rId375" display="https://twitter.com/#!/erolin0906/status/1146373612380676097"/>
    <hyperlink ref="X88" r:id="rId376" display="https://twitter.com/#!/erolin0906/status/1146400677662380032"/>
    <hyperlink ref="X89" r:id="rId377" display="https://twitter.com/#!/tomo_kinoco/status/1146404936151781376"/>
    <hyperlink ref="X90" r:id="rId378" display="https://twitter.com/#!/mystethoforpets/status/1146464083316740097"/>
    <hyperlink ref="X91" r:id="rId379" display="https://twitter.com/#!/tiltmaxx/status/1141673486215086080"/>
    <hyperlink ref="X92" r:id="rId380" display="https://twitter.com/#!/tiltmaxx/status/1146586096735641601"/>
    <hyperlink ref="X93" r:id="rId381" display="https://twitter.com/#!/frontofunion/status/1146612676644130816"/>
    <hyperlink ref="X94" r:id="rId382" display="https://twitter.com/#!/namidbx/status/1146614914913468416"/>
    <hyperlink ref="X95" r:id="rId383" display="https://twitter.com/#!/tpxasfuck/status/1146615319890239488"/>
    <hyperlink ref="X96" r:id="rId384" display="https://twitter.com/#!/kyoto_bukotsu/status/1146326869215600640"/>
    <hyperlink ref="X97" r:id="rId385" display="https://twitter.com/#!/chibaa2c/status/1146615667891691520"/>
    <hyperlink ref="X98" r:id="rId386" display="https://twitter.com/#!/maxxrooney/status/1146664146840117249"/>
    <hyperlink ref="X99" r:id="rId387" display="https://twitter.com/#!/klaxiondr/status/1141554511846051840"/>
    <hyperlink ref="X100" r:id="rId388" display="https://twitter.com/#!/klaxiondr/status/1146034839168045056"/>
    <hyperlink ref="X101" r:id="rId389" display="https://twitter.com/#!/buildrum/status/1146664900741046273"/>
    <hyperlink ref="X102" r:id="rId390" display="https://twitter.com/#!/shortofsaying/status/1146818164216365056"/>
    <hyperlink ref="X103" r:id="rId391" display="https://twitter.com/#!/brazilsh/status/1147073708516892672"/>
    <hyperlink ref="X104" r:id="rId392" display="https://twitter.com/#!/caseudidntnoso/status/1147149097289310214"/>
    <hyperlink ref="X105" r:id="rId393" display="https://twitter.com/#!/aquelaisaali/status/1147920361952043008"/>
    <hyperlink ref="X106" r:id="rId394" display="https://twitter.com/#!/fenwickcho/status/1148232317590282241"/>
    <hyperlink ref="X107" r:id="rId395" display="https://twitter.com/#!/paperhearts79/status/1148246563661070336"/>
    <hyperlink ref="X108" r:id="rId396" display="https://twitter.com/#!/jamies_life/status/1148283293726625793"/>
    <hyperlink ref="X109" r:id="rId397" display="https://twitter.com/#!/janiedeveny/status/1148325802137870338"/>
    <hyperlink ref="X110" r:id="rId398" display="https://twitter.com/#!/mrpettpett/status/1148353504156798982"/>
    <hyperlink ref="X111" r:id="rId399" display="https://twitter.com/#!/lessaestrela/status/1148378134485622785"/>
    <hyperlink ref="X112" r:id="rId400" display="https://twitter.com/#!/doggosborkbork/status/1149351393041555456"/>
    <hyperlink ref="X113" r:id="rId401" display="https://twitter.com/#!/preservedemoney/status/1149611051664601088"/>
    <hyperlink ref="X114" r:id="rId402" display="https://twitter.com/#!/authoroux/status/1149819908340846592"/>
    <hyperlink ref="X115" r:id="rId403" display="https://twitter.com/#!/mrszimmerbun/status/1150542258908913664"/>
    <hyperlink ref="X116" r:id="rId404" display="https://twitter.com/#!/iulluby/status/1150692535997628416"/>
    <hyperlink ref="X117" r:id="rId405" display="https://twitter.com/#!/leafleteer666/status/1151747352312475648"/>
    <hyperlink ref="X118" r:id="rId406" display="https://twitter.com/#!/yuuki_ookami/status/1145654366033989632"/>
    <hyperlink ref="X119" r:id="rId407" display="https://twitter.com/#!/yuuki_ookami/status/1151792870577147904"/>
    <hyperlink ref="X120" r:id="rId408" display="https://twitter.com/#!/iddamashi_kgsm/status/1151795842065391616"/>
    <hyperlink ref="X121" r:id="rId409" display="https://twitter.com/#!/mojonogyakusyuu/status/1151798918281195521"/>
    <hyperlink ref="X122" r:id="rId410" display="https://twitter.com/#!/forrover/status/1151843301651374080"/>
    <hyperlink ref="X123" r:id="rId411" display="https://twitter.com/#!/forrover/status/1151843301651374080"/>
    <hyperlink ref="X124" r:id="rId412" display="https://twitter.com/#!/forrover/status/1135905464296849410"/>
    <hyperlink ref="X125" r:id="rId413" display="https://twitter.com/#!/cheryl_lemme/status/1151861670702133248"/>
    <hyperlink ref="X126" r:id="rId414" display="https://twitter.com/#!/wendaidaballiz/status/1148240845172281344"/>
    <hyperlink ref="X127" r:id="rId415" display="https://twitter.com/#!/wendaidaballiz/status/1151864896956653575"/>
    <hyperlink ref="X128" r:id="rId416" display="https://twitter.com/#!/hfl32004/status/1151875163048292353"/>
    <hyperlink ref="X129" r:id="rId417" display="https://twitter.com/#!/whatevernever14/status/1151924396866453504"/>
    <hyperlink ref="X130" r:id="rId418" display="https://twitter.com/#!/xxladyscreamxx/status/1151930625152167937"/>
    <hyperlink ref="X131" r:id="rId419" display="https://twitter.com/#!/barneylab1/status/1151939451184197632"/>
    <hyperlink ref="X132" r:id="rId420" display="https://twitter.com/#!/nxixtx/status/1145647523186348032"/>
    <hyperlink ref="X133" r:id="rId421" display="https://twitter.com/#!/nxixtx/status/1145691989435748353"/>
    <hyperlink ref="X134" r:id="rId422" display="https://twitter.com/#!/nxixtx/status/1145789685983141888"/>
    <hyperlink ref="X135" r:id="rId423" display="https://twitter.com/#!/nxixtx/status/1146236137301659648"/>
    <hyperlink ref="X136" r:id="rId424" display="https://twitter.com/#!/nxixtx/status/1147707067353821184"/>
    <hyperlink ref="X137" r:id="rId425" display="https://twitter.com/#!/nxixtx/status/1151730911764832256"/>
    <hyperlink ref="X138" r:id="rId426" display="https://twitter.com/#!/whisky_time/status/1147727371149033472"/>
    <hyperlink ref="X139" r:id="rId427" display="https://twitter.com/#!/kiyo_kxcxhxc/status/1151731686289182720"/>
    <hyperlink ref="X140" r:id="rId428" display="https://twitter.com/#!/kiyo_kxcxhxc/status/1152015740989403136"/>
    <hyperlink ref="X141" r:id="rId429" display="https://twitter.com/#!/oppaida85712554/status/1152020815484837888"/>
    <hyperlink ref="X142" r:id="rId430" display="https://twitter.com/#!/badger4657/status/1152035988383780865"/>
    <hyperlink ref="X143" r:id="rId431" display="https://twitter.com/#!/moraless_gxdxtx/status/1145841712100544512"/>
    <hyperlink ref="X144" r:id="rId432" display="https://twitter.com/#!/brionicsjp/status/1145645030226268162"/>
    <hyperlink ref="X145" r:id="rId433" display="https://twitter.com/#!/brionicsjp/status/1145892641495633920"/>
    <hyperlink ref="X146" r:id="rId434" display="https://twitter.com/#!/brionicsjp/status/1151730993251811328"/>
    <hyperlink ref="X147" r:id="rId435" display="https://twitter.com/#!/alaskabambaataa/status/1145661272882438144"/>
    <hyperlink ref="X148" r:id="rId436" display="https://twitter.com/#!/whisky_time/status/1152013452296146944"/>
    <hyperlink ref="X149" r:id="rId437" display="https://twitter.com/#!/alaskabambaataa/status/1152041993175851008"/>
    <hyperlink ref="X150" r:id="rId438" display="https://twitter.com/#!/alaskabambaataa/status/1151748339995512832"/>
    <hyperlink ref="X151" r:id="rId439" display="https://twitter.com/#!/lowcarb/status/1151796574986612736"/>
    <hyperlink ref="X152" r:id="rId440" display="https://twitter.com/#!/lowcarb/status/1152010461090471937"/>
    <hyperlink ref="X153" r:id="rId441" display="https://twitter.com/#!/lowcarb/status/1152068361322237952"/>
    <hyperlink ref="X154" r:id="rId442" display="https://twitter.com/#!/shmoopylicious/status/1148250634015014912"/>
    <hyperlink ref="X155" r:id="rId443" display="https://twitter.com/#!/shmoopylicious/status/1152086485786435584"/>
    <hyperlink ref="X156" r:id="rId444" display="https://twitter.com/#!/waltcat1/status/1152109483021217792"/>
    <hyperlink ref="X157" r:id="rId445" display="https://twitter.com/#!/sandra42029412/status/1152117612635140096"/>
    <hyperlink ref="X158" r:id="rId446" display="https://twitter.com/#!/moraless_gxdxtx/status/1151727958312144897"/>
    <hyperlink ref="X159" r:id="rId447" display="https://twitter.com/#!/myumyu_qtmilk/status/1152159537643700224"/>
    <hyperlink ref="X160" r:id="rId448" display="https://twitter.com/#!/dumptruckduke/status/1151810484087218176"/>
    <hyperlink ref="X161" r:id="rId449" display="https://twitter.com/#!/ashtoniii1/status/1152268704320774146"/>
    <hyperlink ref="X162" r:id="rId450" display="https://twitter.com/#!/vaetilda/status/1152578069347090438"/>
    <hyperlink ref="X163" r:id="rId451" display="https://twitter.com/#!/bevng1971/status/1153208446361059329"/>
    <hyperlink ref="X164" r:id="rId452" display="https://twitter.com/#!/ilclandestinotw/status/1153319846513401856"/>
    <hyperlink ref="X165" r:id="rId453" display="https://twitter.com/#!/pd2ot/status/1153377500426395649"/>
    <hyperlink ref="X166" r:id="rId454" display="https://twitter.com/#!/agnibankai/status/1154047842433953793"/>
    <hyperlink ref="X167" r:id="rId455" display="https://twitter.com/#!/darthdevi/status/1154064617032732674"/>
    <hyperlink ref="X168" r:id="rId456" display="https://twitter.com/#!/cutedogsww/status/1154122415586369537"/>
    <hyperlink ref="X169" r:id="rId457" display="https://twitter.com/#!/shayoneespeaks/status/1154045787199832064"/>
    <hyperlink ref="X170" r:id="rId458" display="https://twitter.com/#!/_bipolarstar/status/1154170077710651392"/>
    <hyperlink ref="X171" r:id="rId459" display="https://twitter.com/#!/caringhumans/status/1154722704089632768"/>
    <hyperlink ref="X172" r:id="rId460" display="https://twitter.com/#!/muhteremustad/status/1154743388853493760"/>
    <hyperlink ref="X173" r:id="rId461" display="https://twitter.com/#!/bgbarkery/status/1154852406116548608"/>
    <hyperlink ref="X174" r:id="rId462" display="https://twitter.com/#!/vitahli/status/1154997463222145024"/>
    <hyperlink ref="X175" r:id="rId463" display="https://twitter.com/#!/noeneedsvelez/status/1155017381284057088"/>
    <hyperlink ref="X176" r:id="rId464" display="https://twitter.com/#!/manar20makadi/status/1155448116524531712"/>
    <hyperlink ref="X177" r:id="rId465" display="https://twitter.com/#!/meddy52/status/1156623339445768198"/>
    <hyperlink ref="X178" r:id="rId466" display="https://twitter.com/#!/tobiassir/status/1156536534205681664"/>
    <hyperlink ref="X179" r:id="rId467" display="https://twitter.com/#!/arc_shepherd/status/1156680607969271808"/>
    <hyperlink ref="X180" r:id="rId468" display="https://twitter.com/#!/sketchbeetleart/status/1156712030671233024"/>
    <hyperlink ref="X181" r:id="rId469" display="https://twitter.com/#!/sketchbeetleart/status/1156714625137664000"/>
    <hyperlink ref="X182" r:id="rId470" display="https://twitter.com/#!/liz_stivers/status/1157546913140498432"/>
    <hyperlink ref="X183" r:id="rId471" display="https://twitter.com/#!/liz_stivers/status/1157546913140498432"/>
    <hyperlink ref="X184" r:id="rId472" display="https://twitter.com/#!/dogtordraks/status/1157591815773675520"/>
    <hyperlink ref="X185" r:id="rId473" display="https://twitter.com/#!/anitazereshki/status/1157545555465080832"/>
    <hyperlink ref="X186" r:id="rId474" display="https://twitter.com/#!/lyra725/status/1157673500217368578"/>
    <hyperlink ref="X187" r:id="rId475" display="https://twitter.com/#!/lyra725/status/1157673500217368578"/>
    <hyperlink ref="X188" r:id="rId476" display="https://twitter.com/#!/lakarius/status/1158822063601258498"/>
    <hyperlink ref="X189" r:id="rId477" display="https://twitter.com/#!/karolmdpofc1/status/1159477739570847744"/>
    <hyperlink ref="X190" r:id="rId478" display="https://twitter.com/#!/jett_the_aussie/status/1159557044292268034"/>
    <hyperlink ref="X191" r:id="rId479" display="https://twitter.com/#!/mya_nicoleeee/status/1160049938140712960"/>
    <hyperlink ref="X192" r:id="rId480" display="https://twitter.com/#!/imannieb/status/1160226092478693377"/>
    <hyperlink ref="X193" r:id="rId481" display="https://twitter.com/#!/cponperformance/status/1160234679615647745"/>
    <hyperlink ref="X194" r:id="rId482" display="https://twitter.com/#!/yamasaki_brown/status/1141260036141830145"/>
    <hyperlink ref="X195" r:id="rId483" display="https://twitter.com/#!/masa99chaos/status/1141302590228971520"/>
    <hyperlink ref="X196" r:id="rId484" display="https://twitter.com/#!/norino0720/status/1141301204653228032"/>
    <hyperlink ref="X197" r:id="rId485" display="https://twitter.com/#!/norino0720/status/1160340247323918336"/>
    <hyperlink ref="X198" r:id="rId486" display="https://twitter.com/#!/theaterquep/status/1160355062297714688"/>
    <hyperlink ref="X199" r:id="rId487" display="https://twitter.com/#!/masa99chaos/status/1160337825289478144"/>
    <hyperlink ref="X200" r:id="rId488" display="https://twitter.com/#!/crackthemarian/status/1160367599332413441"/>
    <hyperlink ref="X201" r:id="rId489" display="https://twitter.com/#!/thknwco/status/1160969948807569408"/>
    <hyperlink ref="AZ3" r:id="rId490" display="https://api.twitter.com/1.1/geo/id/01864a8a64df9dc4.json"/>
    <hyperlink ref="AZ28" r:id="rId491" display="https://api.twitter.com/1.1/geo/id/7291a25672e0d4b1.json"/>
    <hyperlink ref="AZ33" r:id="rId492" display="https://api.twitter.com/1.1/geo/id/18810aa5b43e76c7.json"/>
    <hyperlink ref="AZ39" r:id="rId493" display="https://api.twitter.com/1.1/geo/id/3bc1b6cfd27ef7f6.json"/>
    <hyperlink ref="AZ105" r:id="rId494" display="https://api.twitter.com/1.1/geo/id/68e019afec7d0ba5.json"/>
    <hyperlink ref="AZ115" r:id="rId495" display="https://api.twitter.com/1.1/geo/id/2ef8ff6c7405a35f.json"/>
    <hyperlink ref="AZ136" r:id="rId496" display="https://api.twitter.com/1.1/geo/id/77890cc3b730bd37.json"/>
    <hyperlink ref="AZ148" r:id="rId497" display="https://api.twitter.com/1.1/geo/id/77890cc3b730bd37.json"/>
  </hyperlinks>
  <printOptions/>
  <pageMargins left="0.7" right="0.7" top="0.75" bottom="0.75" header="0.3" footer="0.3"/>
  <pageSetup horizontalDpi="600" verticalDpi="600" orientation="portrait" r:id="rId501"/>
  <legacyDrawing r:id="rId499"/>
  <tableParts>
    <tablePart r:id="rId5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3214</v>
      </c>
      <c r="B1" s="13" t="s">
        <v>3215</v>
      </c>
      <c r="C1" s="13" t="s">
        <v>3208</v>
      </c>
      <c r="D1" s="13" t="s">
        <v>3209</v>
      </c>
      <c r="E1" s="13" t="s">
        <v>3216</v>
      </c>
      <c r="F1" s="13" t="s">
        <v>144</v>
      </c>
      <c r="G1" s="13" t="s">
        <v>3217</v>
      </c>
      <c r="H1" s="13" t="s">
        <v>3218</v>
      </c>
      <c r="I1" s="13" t="s">
        <v>3219</v>
      </c>
      <c r="J1" s="13" t="s">
        <v>3220</v>
      </c>
      <c r="K1" s="13" t="s">
        <v>3221</v>
      </c>
      <c r="L1" s="13" t="s">
        <v>3222</v>
      </c>
    </row>
    <row r="2" spans="1:12" ht="15">
      <c r="A2" s="84" t="s">
        <v>2444</v>
      </c>
      <c r="B2" s="84" t="s">
        <v>2444</v>
      </c>
      <c r="C2" s="84">
        <v>71</v>
      </c>
      <c r="D2" s="118">
        <v>0.027828024834438452</v>
      </c>
      <c r="E2" s="118">
        <v>0.9423161241431619</v>
      </c>
      <c r="F2" s="84" t="s">
        <v>3210</v>
      </c>
      <c r="G2" s="84" t="b">
        <v>0</v>
      </c>
      <c r="H2" s="84" t="b">
        <v>0</v>
      </c>
      <c r="I2" s="84" t="b">
        <v>0</v>
      </c>
      <c r="J2" s="84" t="b">
        <v>0</v>
      </c>
      <c r="K2" s="84" t="b">
        <v>0</v>
      </c>
      <c r="L2" s="84" t="b">
        <v>0</v>
      </c>
    </row>
    <row r="3" spans="1:12" ht="15">
      <c r="A3" s="84" t="s">
        <v>2446</v>
      </c>
      <c r="B3" s="84" t="s">
        <v>2444</v>
      </c>
      <c r="C3" s="84">
        <v>37</v>
      </c>
      <c r="D3" s="118">
        <v>0.011619209523216274</v>
      </c>
      <c r="E3" s="118">
        <v>1.0107804874183235</v>
      </c>
      <c r="F3" s="84" t="s">
        <v>3210</v>
      </c>
      <c r="G3" s="84" t="b">
        <v>0</v>
      </c>
      <c r="H3" s="84" t="b">
        <v>0</v>
      </c>
      <c r="I3" s="84" t="b">
        <v>0</v>
      </c>
      <c r="J3" s="84" t="b">
        <v>0</v>
      </c>
      <c r="K3" s="84" t="b">
        <v>0</v>
      </c>
      <c r="L3" s="84" t="b">
        <v>0</v>
      </c>
    </row>
    <row r="4" spans="1:12" ht="15">
      <c r="A4" s="84" t="s">
        <v>2458</v>
      </c>
      <c r="B4" s="84" t="s">
        <v>2459</v>
      </c>
      <c r="C4" s="84">
        <v>28</v>
      </c>
      <c r="D4" s="118">
        <v>0.006626856632211386</v>
      </c>
      <c r="E4" s="118">
        <v>2.073587440177263</v>
      </c>
      <c r="F4" s="84" t="s">
        <v>3210</v>
      </c>
      <c r="G4" s="84" t="b">
        <v>0</v>
      </c>
      <c r="H4" s="84" t="b">
        <v>0</v>
      </c>
      <c r="I4" s="84" t="b">
        <v>0</v>
      </c>
      <c r="J4" s="84" t="b">
        <v>0</v>
      </c>
      <c r="K4" s="84" t="b">
        <v>0</v>
      </c>
      <c r="L4" s="84" t="b">
        <v>0</v>
      </c>
    </row>
    <row r="5" spans="1:12" ht="15">
      <c r="A5" s="84" t="s">
        <v>2446</v>
      </c>
      <c r="B5" s="84" t="s">
        <v>2446</v>
      </c>
      <c r="C5" s="84">
        <v>26</v>
      </c>
      <c r="D5" s="118">
        <v>0.009164325654791809</v>
      </c>
      <c r="E5" s="118">
        <v>1.2090730992493883</v>
      </c>
      <c r="F5" s="84" t="s">
        <v>3210</v>
      </c>
      <c r="G5" s="84" t="b">
        <v>0</v>
      </c>
      <c r="H5" s="84" t="b">
        <v>0</v>
      </c>
      <c r="I5" s="84" t="b">
        <v>0</v>
      </c>
      <c r="J5" s="84" t="b">
        <v>0</v>
      </c>
      <c r="K5" s="84" t="b">
        <v>0</v>
      </c>
      <c r="L5" s="84" t="b">
        <v>0</v>
      </c>
    </row>
    <row r="6" spans="1:12" ht="15">
      <c r="A6" s="84" t="s">
        <v>2477</v>
      </c>
      <c r="B6" s="84" t="s">
        <v>2478</v>
      </c>
      <c r="C6" s="84">
        <v>23</v>
      </c>
      <c r="D6" s="118">
        <v>0.0060042469370947425</v>
      </c>
      <c r="E6" s="118">
        <v>2.1590176355018893</v>
      </c>
      <c r="F6" s="84" t="s">
        <v>3210</v>
      </c>
      <c r="G6" s="84" t="b">
        <v>0</v>
      </c>
      <c r="H6" s="84" t="b">
        <v>0</v>
      </c>
      <c r="I6" s="84" t="b">
        <v>0</v>
      </c>
      <c r="J6" s="84" t="b">
        <v>0</v>
      </c>
      <c r="K6" s="84" t="b">
        <v>0</v>
      </c>
      <c r="L6" s="84" t="b">
        <v>0</v>
      </c>
    </row>
    <row r="7" spans="1:12" ht="15">
      <c r="A7" s="84" t="s">
        <v>2445</v>
      </c>
      <c r="B7" s="84" t="s">
        <v>2445</v>
      </c>
      <c r="C7" s="84">
        <v>23</v>
      </c>
      <c r="D7" s="118">
        <v>0.006402663126630436</v>
      </c>
      <c r="E7" s="118">
        <v>0.87383055997179</v>
      </c>
      <c r="F7" s="84" t="s">
        <v>3210</v>
      </c>
      <c r="G7" s="84" t="b">
        <v>0</v>
      </c>
      <c r="H7" s="84" t="b">
        <v>0</v>
      </c>
      <c r="I7" s="84" t="b">
        <v>0</v>
      </c>
      <c r="J7" s="84" t="b">
        <v>0</v>
      </c>
      <c r="K7" s="84" t="b">
        <v>0</v>
      </c>
      <c r="L7" s="84" t="b">
        <v>0</v>
      </c>
    </row>
    <row r="8" spans="1:12" ht="15">
      <c r="A8" s="84" t="s">
        <v>2951</v>
      </c>
      <c r="B8" s="84" t="s">
        <v>2411</v>
      </c>
      <c r="C8" s="84">
        <v>21</v>
      </c>
      <c r="D8" s="118">
        <v>0.0057189191490370495</v>
      </c>
      <c r="E8" s="118">
        <v>1.4488634642133569</v>
      </c>
      <c r="F8" s="84" t="s">
        <v>3210</v>
      </c>
      <c r="G8" s="84" t="b">
        <v>0</v>
      </c>
      <c r="H8" s="84" t="b">
        <v>0</v>
      </c>
      <c r="I8" s="84" t="b">
        <v>0</v>
      </c>
      <c r="J8" s="84" t="b">
        <v>0</v>
      </c>
      <c r="K8" s="84" t="b">
        <v>0</v>
      </c>
      <c r="L8" s="84" t="b">
        <v>0</v>
      </c>
    </row>
    <row r="9" spans="1:12" ht="15">
      <c r="A9" s="84" t="s">
        <v>2946</v>
      </c>
      <c r="B9" s="84" t="s">
        <v>2480</v>
      </c>
      <c r="C9" s="84">
        <v>19</v>
      </c>
      <c r="D9" s="118">
        <v>0.005409947448969146</v>
      </c>
      <c r="E9" s="118">
        <v>1.7553514515935884</v>
      </c>
      <c r="F9" s="84" t="s">
        <v>3210</v>
      </c>
      <c r="G9" s="84" t="b">
        <v>0</v>
      </c>
      <c r="H9" s="84" t="b">
        <v>0</v>
      </c>
      <c r="I9" s="84" t="b">
        <v>0</v>
      </c>
      <c r="J9" s="84" t="b">
        <v>0</v>
      </c>
      <c r="K9" s="84" t="b">
        <v>0</v>
      </c>
      <c r="L9" s="84" t="b">
        <v>0</v>
      </c>
    </row>
    <row r="10" spans="1:12" ht="15">
      <c r="A10" s="84" t="s">
        <v>2950</v>
      </c>
      <c r="B10" s="84" t="s">
        <v>2954</v>
      </c>
      <c r="C10" s="84">
        <v>19</v>
      </c>
      <c r="D10" s="118">
        <v>0.005409947448969146</v>
      </c>
      <c r="E10" s="118">
        <v>2.176249782074411</v>
      </c>
      <c r="F10" s="84" t="s">
        <v>3210</v>
      </c>
      <c r="G10" s="84" t="b">
        <v>0</v>
      </c>
      <c r="H10" s="84" t="b">
        <v>0</v>
      </c>
      <c r="I10" s="84" t="b">
        <v>0</v>
      </c>
      <c r="J10" s="84" t="b">
        <v>0</v>
      </c>
      <c r="K10" s="84" t="b">
        <v>0</v>
      </c>
      <c r="L10" s="84" t="b">
        <v>0</v>
      </c>
    </row>
    <row r="11" spans="1:12" ht="15">
      <c r="A11" s="84" t="s">
        <v>2467</v>
      </c>
      <c r="B11" s="84" t="s">
        <v>2468</v>
      </c>
      <c r="C11" s="84">
        <v>19</v>
      </c>
      <c r="D11" s="118">
        <v>0.005409947448969146</v>
      </c>
      <c r="E11" s="118">
        <v>2.178322790697276</v>
      </c>
      <c r="F11" s="84" t="s">
        <v>3210</v>
      </c>
      <c r="G11" s="84" t="b">
        <v>0</v>
      </c>
      <c r="H11" s="84" t="b">
        <v>0</v>
      </c>
      <c r="I11" s="84" t="b">
        <v>0</v>
      </c>
      <c r="J11" s="84" t="b">
        <v>0</v>
      </c>
      <c r="K11" s="84" t="b">
        <v>0</v>
      </c>
      <c r="L11" s="84" t="b">
        <v>0</v>
      </c>
    </row>
    <row r="12" spans="1:12" ht="15">
      <c r="A12" s="84" t="s">
        <v>2468</v>
      </c>
      <c r="B12" s="84" t="s">
        <v>2469</v>
      </c>
      <c r="C12" s="84">
        <v>19</v>
      </c>
      <c r="D12" s="118">
        <v>0.005409947448969146</v>
      </c>
      <c r="E12" s="118">
        <v>2.178322790697276</v>
      </c>
      <c r="F12" s="84" t="s">
        <v>3210</v>
      </c>
      <c r="G12" s="84" t="b">
        <v>0</v>
      </c>
      <c r="H12" s="84" t="b">
        <v>0</v>
      </c>
      <c r="I12" s="84" t="b">
        <v>0</v>
      </c>
      <c r="J12" s="84" t="b">
        <v>0</v>
      </c>
      <c r="K12" s="84" t="b">
        <v>0</v>
      </c>
      <c r="L12" s="84" t="b">
        <v>0</v>
      </c>
    </row>
    <row r="13" spans="1:12" ht="15">
      <c r="A13" s="84" t="s">
        <v>2469</v>
      </c>
      <c r="B13" s="84" t="s">
        <v>2428</v>
      </c>
      <c r="C13" s="84">
        <v>19</v>
      </c>
      <c r="D13" s="118">
        <v>0.005409947448969146</v>
      </c>
      <c r="E13" s="118">
        <v>2.2419918705666535</v>
      </c>
      <c r="F13" s="84" t="s">
        <v>3210</v>
      </c>
      <c r="G13" s="84" t="b">
        <v>0</v>
      </c>
      <c r="H13" s="84" t="b">
        <v>0</v>
      </c>
      <c r="I13" s="84" t="b">
        <v>0</v>
      </c>
      <c r="J13" s="84" t="b">
        <v>0</v>
      </c>
      <c r="K13" s="84" t="b">
        <v>0</v>
      </c>
      <c r="L13" s="84" t="b">
        <v>0</v>
      </c>
    </row>
    <row r="14" spans="1:12" ht="15">
      <c r="A14" s="84" t="s">
        <v>2428</v>
      </c>
      <c r="B14" s="84" t="s">
        <v>2470</v>
      </c>
      <c r="C14" s="84">
        <v>19</v>
      </c>
      <c r="D14" s="118">
        <v>0.005409947448969146</v>
      </c>
      <c r="E14" s="118">
        <v>2.2419918705666535</v>
      </c>
      <c r="F14" s="84" t="s">
        <v>3210</v>
      </c>
      <c r="G14" s="84" t="b">
        <v>0</v>
      </c>
      <c r="H14" s="84" t="b">
        <v>0</v>
      </c>
      <c r="I14" s="84" t="b">
        <v>0</v>
      </c>
      <c r="J14" s="84" t="b">
        <v>0</v>
      </c>
      <c r="K14" s="84" t="b">
        <v>0</v>
      </c>
      <c r="L14" s="84" t="b">
        <v>0</v>
      </c>
    </row>
    <row r="15" spans="1:12" ht="15">
      <c r="A15" s="84" t="s">
        <v>2470</v>
      </c>
      <c r="B15" s="84" t="s">
        <v>2471</v>
      </c>
      <c r="C15" s="84">
        <v>19</v>
      </c>
      <c r="D15" s="118">
        <v>0.005409947448969146</v>
      </c>
      <c r="E15" s="118">
        <v>2.2419918705666535</v>
      </c>
      <c r="F15" s="84" t="s">
        <v>3210</v>
      </c>
      <c r="G15" s="84" t="b">
        <v>0</v>
      </c>
      <c r="H15" s="84" t="b">
        <v>0</v>
      </c>
      <c r="I15" s="84" t="b">
        <v>0</v>
      </c>
      <c r="J15" s="84" t="b">
        <v>0</v>
      </c>
      <c r="K15" s="84" t="b">
        <v>0</v>
      </c>
      <c r="L15" s="84" t="b">
        <v>0</v>
      </c>
    </row>
    <row r="16" spans="1:12" ht="15">
      <c r="A16" s="84" t="s">
        <v>2471</v>
      </c>
      <c r="B16" s="84" t="s">
        <v>2466</v>
      </c>
      <c r="C16" s="84">
        <v>19</v>
      </c>
      <c r="D16" s="118">
        <v>0.005409947448969146</v>
      </c>
      <c r="E16" s="118">
        <v>2.198526176785563</v>
      </c>
      <c r="F16" s="84" t="s">
        <v>3210</v>
      </c>
      <c r="G16" s="84" t="b">
        <v>0</v>
      </c>
      <c r="H16" s="84" t="b">
        <v>0</v>
      </c>
      <c r="I16" s="84" t="b">
        <v>0</v>
      </c>
      <c r="J16" s="84" t="b">
        <v>0</v>
      </c>
      <c r="K16" s="84" t="b">
        <v>0</v>
      </c>
      <c r="L16" s="84" t="b">
        <v>0</v>
      </c>
    </row>
    <row r="17" spans="1:12" ht="15">
      <c r="A17" s="84" t="s">
        <v>2466</v>
      </c>
      <c r="B17" s="84" t="s">
        <v>2472</v>
      </c>
      <c r="C17" s="84">
        <v>19</v>
      </c>
      <c r="D17" s="118">
        <v>0.005409947448969146</v>
      </c>
      <c r="E17" s="118">
        <v>2.198526176785563</v>
      </c>
      <c r="F17" s="84" t="s">
        <v>3210</v>
      </c>
      <c r="G17" s="84" t="b">
        <v>0</v>
      </c>
      <c r="H17" s="84" t="b">
        <v>0</v>
      </c>
      <c r="I17" s="84" t="b">
        <v>0</v>
      </c>
      <c r="J17" s="84" t="b">
        <v>0</v>
      </c>
      <c r="K17" s="84" t="b">
        <v>0</v>
      </c>
      <c r="L17" s="84" t="b">
        <v>0</v>
      </c>
    </row>
    <row r="18" spans="1:12" ht="15">
      <c r="A18" s="84" t="s">
        <v>2472</v>
      </c>
      <c r="B18" s="84" t="s">
        <v>2473</v>
      </c>
      <c r="C18" s="84">
        <v>19</v>
      </c>
      <c r="D18" s="118">
        <v>0.005409947448969146</v>
      </c>
      <c r="E18" s="118">
        <v>2.2419918705666535</v>
      </c>
      <c r="F18" s="84" t="s">
        <v>3210</v>
      </c>
      <c r="G18" s="84" t="b">
        <v>0</v>
      </c>
      <c r="H18" s="84" t="b">
        <v>0</v>
      </c>
      <c r="I18" s="84" t="b">
        <v>0</v>
      </c>
      <c r="J18" s="84" t="b">
        <v>1</v>
      </c>
      <c r="K18" s="84" t="b">
        <v>0</v>
      </c>
      <c r="L18" s="84" t="b">
        <v>0</v>
      </c>
    </row>
    <row r="19" spans="1:12" ht="15">
      <c r="A19" s="84" t="s">
        <v>2473</v>
      </c>
      <c r="B19" s="84" t="s">
        <v>2474</v>
      </c>
      <c r="C19" s="84">
        <v>19</v>
      </c>
      <c r="D19" s="118">
        <v>0.005409947448969146</v>
      </c>
      <c r="E19" s="118">
        <v>2.2419918705666535</v>
      </c>
      <c r="F19" s="84" t="s">
        <v>3210</v>
      </c>
      <c r="G19" s="84" t="b">
        <v>1</v>
      </c>
      <c r="H19" s="84" t="b">
        <v>0</v>
      </c>
      <c r="I19" s="84" t="b">
        <v>0</v>
      </c>
      <c r="J19" s="84" t="b">
        <v>0</v>
      </c>
      <c r="K19" s="84" t="b">
        <v>0</v>
      </c>
      <c r="L19" s="84" t="b">
        <v>0</v>
      </c>
    </row>
    <row r="20" spans="1:12" ht="15">
      <c r="A20" s="84" t="s">
        <v>2474</v>
      </c>
      <c r="B20" s="84" t="s">
        <v>2958</v>
      </c>
      <c r="C20" s="84">
        <v>19</v>
      </c>
      <c r="D20" s="118">
        <v>0.005409947448969146</v>
      </c>
      <c r="E20" s="118">
        <v>2.2419918705666535</v>
      </c>
      <c r="F20" s="84" t="s">
        <v>3210</v>
      </c>
      <c r="G20" s="84" t="b">
        <v>0</v>
      </c>
      <c r="H20" s="84" t="b">
        <v>0</v>
      </c>
      <c r="I20" s="84" t="b">
        <v>0</v>
      </c>
      <c r="J20" s="84" t="b">
        <v>1</v>
      </c>
      <c r="K20" s="84" t="b">
        <v>0</v>
      </c>
      <c r="L20" s="84" t="b">
        <v>0</v>
      </c>
    </row>
    <row r="21" spans="1:12" ht="15">
      <c r="A21" s="84" t="s">
        <v>261</v>
      </c>
      <c r="B21" s="84" t="s">
        <v>2467</v>
      </c>
      <c r="C21" s="84">
        <v>18</v>
      </c>
      <c r="D21" s="118">
        <v>0.005245835440427764</v>
      </c>
      <c r="E21" s="118">
        <v>2.2654729664161763</v>
      </c>
      <c r="F21" s="84" t="s">
        <v>3210</v>
      </c>
      <c r="G21" s="84" t="b">
        <v>0</v>
      </c>
      <c r="H21" s="84" t="b">
        <v>0</v>
      </c>
      <c r="I21" s="84" t="b">
        <v>0</v>
      </c>
      <c r="J21" s="84" t="b">
        <v>0</v>
      </c>
      <c r="K21" s="84" t="b">
        <v>0</v>
      </c>
      <c r="L21" s="84" t="b">
        <v>0</v>
      </c>
    </row>
    <row r="22" spans="1:12" ht="15">
      <c r="A22" s="84" t="s">
        <v>2958</v>
      </c>
      <c r="B22" s="84" t="s">
        <v>2957</v>
      </c>
      <c r="C22" s="84">
        <v>18</v>
      </c>
      <c r="D22" s="118">
        <v>0.005245835440427764</v>
      </c>
      <c r="E22" s="118">
        <v>2.2185107747171307</v>
      </c>
      <c r="F22" s="84" t="s">
        <v>3210</v>
      </c>
      <c r="G22" s="84" t="b">
        <v>1</v>
      </c>
      <c r="H22" s="84" t="b">
        <v>0</v>
      </c>
      <c r="I22" s="84" t="b">
        <v>0</v>
      </c>
      <c r="J22" s="84" t="b">
        <v>0</v>
      </c>
      <c r="K22" s="84" t="b">
        <v>0</v>
      </c>
      <c r="L22" s="84" t="b">
        <v>0</v>
      </c>
    </row>
    <row r="23" spans="1:12" ht="15">
      <c r="A23" s="84" t="s">
        <v>2961</v>
      </c>
      <c r="B23" s="84" t="s">
        <v>2953</v>
      </c>
      <c r="C23" s="84">
        <v>17</v>
      </c>
      <c r="D23" s="118">
        <v>0.0054839252466938075</v>
      </c>
      <c r="E23" s="118">
        <v>2.1985261767855633</v>
      </c>
      <c r="F23" s="84" t="s">
        <v>3210</v>
      </c>
      <c r="G23" s="84" t="b">
        <v>0</v>
      </c>
      <c r="H23" s="84" t="b">
        <v>0</v>
      </c>
      <c r="I23" s="84" t="b">
        <v>0</v>
      </c>
      <c r="J23" s="84" t="b">
        <v>0</v>
      </c>
      <c r="K23" s="84" t="b">
        <v>0</v>
      </c>
      <c r="L23" s="84" t="b">
        <v>0</v>
      </c>
    </row>
    <row r="24" spans="1:12" ht="15">
      <c r="A24" s="84" t="s">
        <v>2953</v>
      </c>
      <c r="B24" s="84" t="s">
        <v>2445</v>
      </c>
      <c r="C24" s="84">
        <v>17</v>
      </c>
      <c r="D24" s="118">
        <v>0.0054839252466938075</v>
      </c>
      <c r="E24" s="118">
        <v>1.4246537243811943</v>
      </c>
      <c r="F24" s="84" t="s">
        <v>3210</v>
      </c>
      <c r="G24" s="84" t="b">
        <v>0</v>
      </c>
      <c r="H24" s="84" t="b">
        <v>0</v>
      </c>
      <c r="I24" s="84" t="b">
        <v>0</v>
      </c>
      <c r="J24" s="84" t="b">
        <v>0</v>
      </c>
      <c r="K24" s="84" t="b">
        <v>0</v>
      </c>
      <c r="L24" s="84" t="b">
        <v>0</v>
      </c>
    </row>
    <row r="25" spans="1:12" ht="15">
      <c r="A25" s="84" t="s">
        <v>2444</v>
      </c>
      <c r="B25" s="84" t="s">
        <v>2446</v>
      </c>
      <c r="C25" s="84">
        <v>17</v>
      </c>
      <c r="D25" s="118">
        <v>0.006414876715318672</v>
      </c>
      <c r="E25" s="118">
        <v>0.6730276847296025</v>
      </c>
      <c r="F25" s="84" t="s">
        <v>3210</v>
      </c>
      <c r="G25" s="84" t="b">
        <v>0</v>
      </c>
      <c r="H25" s="84" t="b">
        <v>0</v>
      </c>
      <c r="I25" s="84" t="b">
        <v>0</v>
      </c>
      <c r="J25" s="84" t="b">
        <v>0</v>
      </c>
      <c r="K25" s="84" t="b">
        <v>0</v>
      </c>
      <c r="L25" s="84" t="b">
        <v>0</v>
      </c>
    </row>
    <row r="26" spans="1:12" ht="15">
      <c r="A26" s="84" t="s">
        <v>2962</v>
      </c>
      <c r="B26" s="84" t="s">
        <v>2500</v>
      </c>
      <c r="C26" s="84">
        <v>14</v>
      </c>
      <c r="D26" s="118">
        <v>0.004516173732571371</v>
      </c>
      <c r="E26" s="118">
        <v>2.0136609934223766</v>
      </c>
      <c r="F26" s="84" t="s">
        <v>3210</v>
      </c>
      <c r="G26" s="84" t="b">
        <v>0</v>
      </c>
      <c r="H26" s="84" t="b">
        <v>0</v>
      </c>
      <c r="I26" s="84" t="b">
        <v>0</v>
      </c>
      <c r="J26" s="84" t="b">
        <v>0</v>
      </c>
      <c r="K26" s="84" t="b">
        <v>0</v>
      </c>
      <c r="L26" s="84" t="b">
        <v>0</v>
      </c>
    </row>
    <row r="27" spans="1:12" ht="15">
      <c r="A27" s="84" t="s">
        <v>2955</v>
      </c>
      <c r="B27" s="84" t="s">
        <v>2445</v>
      </c>
      <c r="C27" s="84">
        <v>14</v>
      </c>
      <c r="D27" s="118">
        <v>0.004516173732571371</v>
      </c>
      <c r="E27" s="118">
        <v>1.3615221377510967</v>
      </c>
      <c r="F27" s="84" t="s">
        <v>3210</v>
      </c>
      <c r="G27" s="84" t="b">
        <v>0</v>
      </c>
      <c r="H27" s="84" t="b">
        <v>0</v>
      </c>
      <c r="I27" s="84" t="b">
        <v>0</v>
      </c>
      <c r="J27" s="84" t="b">
        <v>0</v>
      </c>
      <c r="K27" s="84" t="b">
        <v>0</v>
      </c>
      <c r="L27" s="84" t="b">
        <v>0</v>
      </c>
    </row>
    <row r="28" spans="1:12" ht="15">
      <c r="A28" s="84" t="s">
        <v>2445</v>
      </c>
      <c r="B28" s="84" t="s">
        <v>2444</v>
      </c>
      <c r="C28" s="84">
        <v>14</v>
      </c>
      <c r="D28" s="118">
        <v>0.004783655197990488</v>
      </c>
      <c r="E28" s="118">
        <v>0.44770828536737994</v>
      </c>
      <c r="F28" s="84" t="s">
        <v>3210</v>
      </c>
      <c r="G28" s="84" t="b">
        <v>0</v>
      </c>
      <c r="H28" s="84" t="b">
        <v>0</v>
      </c>
      <c r="I28" s="84" t="b">
        <v>0</v>
      </c>
      <c r="J28" s="84" t="b">
        <v>0</v>
      </c>
      <c r="K28" s="84" t="b">
        <v>0</v>
      </c>
      <c r="L28" s="84" t="b">
        <v>0</v>
      </c>
    </row>
    <row r="29" spans="1:12" ht="15">
      <c r="A29" s="84" t="s">
        <v>2963</v>
      </c>
      <c r="B29" s="84" t="s">
        <v>2499</v>
      </c>
      <c r="C29" s="84">
        <v>12</v>
      </c>
      <c r="D29" s="118">
        <v>0.004100275883991847</v>
      </c>
      <c r="E29" s="118">
        <v>2.1242555292426775</v>
      </c>
      <c r="F29" s="84" t="s">
        <v>3210</v>
      </c>
      <c r="G29" s="84" t="b">
        <v>0</v>
      </c>
      <c r="H29" s="84" t="b">
        <v>0</v>
      </c>
      <c r="I29" s="84" t="b">
        <v>0</v>
      </c>
      <c r="J29" s="84" t="b">
        <v>0</v>
      </c>
      <c r="K29" s="84" t="b">
        <v>0</v>
      </c>
      <c r="L29" s="84" t="b">
        <v>0</v>
      </c>
    </row>
    <row r="30" spans="1:12" ht="15">
      <c r="A30" s="84" t="s">
        <v>2499</v>
      </c>
      <c r="B30" s="84" t="s">
        <v>2965</v>
      </c>
      <c r="C30" s="84">
        <v>12</v>
      </c>
      <c r="D30" s="118">
        <v>0.004100275883991847</v>
      </c>
      <c r="E30" s="118">
        <v>2.3166254888635573</v>
      </c>
      <c r="F30" s="84" t="s">
        <v>3210</v>
      </c>
      <c r="G30" s="84" t="b">
        <v>0</v>
      </c>
      <c r="H30" s="84" t="b">
        <v>0</v>
      </c>
      <c r="I30" s="84" t="b">
        <v>0</v>
      </c>
      <c r="J30" s="84" t="b">
        <v>0</v>
      </c>
      <c r="K30" s="84" t="b">
        <v>0</v>
      </c>
      <c r="L30" s="84" t="b">
        <v>0</v>
      </c>
    </row>
    <row r="31" spans="1:12" ht="15">
      <c r="A31" s="84" t="s">
        <v>2965</v>
      </c>
      <c r="B31" s="84" t="s">
        <v>2966</v>
      </c>
      <c r="C31" s="84">
        <v>12</v>
      </c>
      <c r="D31" s="118">
        <v>0.004100275883991847</v>
      </c>
      <c r="E31" s="118">
        <v>2.4415642254718577</v>
      </c>
      <c r="F31" s="84" t="s">
        <v>3210</v>
      </c>
      <c r="G31" s="84" t="b">
        <v>0</v>
      </c>
      <c r="H31" s="84" t="b">
        <v>0</v>
      </c>
      <c r="I31" s="84" t="b">
        <v>0</v>
      </c>
      <c r="J31" s="84" t="b">
        <v>0</v>
      </c>
      <c r="K31" s="84" t="b">
        <v>0</v>
      </c>
      <c r="L31" s="84" t="b">
        <v>0</v>
      </c>
    </row>
    <row r="32" spans="1:12" ht="15">
      <c r="A32" s="84" t="s">
        <v>2966</v>
      </c>
      <c r="B32" s="84" t="s">
        <v>2480</v>
      </c>
      <c r="C32" s="84">
        <v>12</v>
      </c>
      <c r="D32" s="118">
        <v>0.004100275883991847</v>
      </c>
      <c r="E32" s="118">
        <v>1.907961614799747</v>
      </c>
      <c r="F32" s="84" t="s">
        <v>3210</v>
      </c>
      <c r="G32" s="84" t="b">
        <v>0</v>
      </c>
      <c r="H32" s="84" t="b">
        <v>0</v>
      </c>
      <c r="I32" s="84" t="b">
        <v>0</v>
      </c>
      <c r="J32" s="84" t="b">
        <v>0</v>
      </c>
      <c r="K32" s="84" t="b">
        <v>0</v>
      </c>
      <c r="L32" s="84" t="b">
        <v>0</v>
      </c>
    </row>
    <row r="33" spans="1:12" ht="15">
      <c r="A33" s="84" t="s">
        <v>2480</v>
      </c>
      <c r="B33" s="84" t="s">
        <v>2962</v>
      </c>
      <c r="C33" s="84">
        <v>12</v>
      </c>
      <c r="D33" s="118">
        <v>0.004100275883991847</v>
      </c>
      <c r="E33" s="118">
        <v>1.8110516017916904</v>
      </c>
      <c r="F33" s="84" t="s">
        <v>3210</v>
      </c>
      <c r="G33" s="84" t="b">
        <v>0</v>
      </c>
      <c r="H33" s="84" t="b">
        <v>0</v>
      </c>
      <c r="I33" s="84" t="b">
        <v>0</v>
      </c>
      <c r="J33" s="84" t="b">
        <v>0</v>
      </c>
      <c r="K33" s="84" t="b">
        <v>0</v>
      </c>
      <c r="L33" s="84" t="b">
        <v>0</v>
      </c>
    </row>
    <row r="34" spans="1:12" ht="15">
      <c r="A34" s="84" t="s">
        <v>2500</v>
      </c>
      <c r="B34" s="84" t="s">
        <v>2460</v>
      </c>
      <c r="C34" s="84">
        <v>12</v>
      </c>
      <c r="D34" s="118">
        <v>0.004100275883991847</v>
      </c>
      <c r="E34" s="118">
        <v>1.6914416986884573</v>
      </c>
      <c r="F34" s="84" t="s">
        <v>3210</v>
      </c>
      <c r="G34" s="84" t="b">
        <v>0</v>
      </c>
      <c r="H34" s="84" t="b">
        <v>0</v>
      </c>
      <c r="I34" s="84" t="b">
        <v>0</v>
      </c>
      <c r="J34" s="84" t="b">
        <v>0</v>
      </c>
      <c r="K34" s="84" t="b">
        <v>0</v>
      </c>
      <c r="L34" s="84" t="b">
        <v>0</v>
      </c>
    </row>
    <row r="35" spans="1:12" ht="15">
      <c r="A35" s="84" t="s">
        <v>2460</v>
      </c>
      <c r="B35" s="84" t="s">
        <v>2458</v>
      </c>
      <c r="C35" s="84">
        <v>12</v>
      </c>
      <c r="D35" s="118">
        <v>0.004100275883991847</v>
      </c>
      <c r="E35" s="118">
        <v>1.7371991892491325</v>
      </c>
      <c r="F35" s="84" t="s">
        <v>3210</v>
      </c>
      <c r="G35" s="84" t="b">
        <v>0</v>
      </c>
      <c r="H35" s="84" t="b">
        <v>0</v>
      </c>
      <c r="I35" s="84" t="b">
        <v>0</v>
      </c>
      <c r="J35" s="84" t="b">
        <v>0</v>
      </c>
      <c r="K35" s="84" t="b">
        <v>0</v>
      </c>
      <c r="L35" s="84" t="b">
        <v>0</v>
      </c>
    </row>
    <row r="36" spans="1:12" ht="15">
      <c r="A36" s="84" t="s">
        <v>2459</v>
      </c>
      <c r="B36" s="84" t="s">
        <v>2949</v>
      </c>
      <c r="C36" s="84">
        <v>12</v>
      </c>
      <c r="D36" s="118">
        <v>0.004100275883991847</v>
      </c>
      <c r="E36" s="118">
        <v>1.8103460054026816</v>
      </c>
      <c r="F36" s="84" t="s">
        <v>3210</v>
      </c>
      <c r="G36" s="84" t="b">
        <v>0</v>
      </c>
      <c r="H36" s="84" t="b">
        <v>0</v>
      </c>
      <c r="I36" s="84" t="b">
        <v>0</v>
      </c>
      <c r="J36" s="84" t="b">
        <v>0</v>
      </c>
      <c r="K36" s="84" t="b">
        <v>0</v>
      </c>
      <c r="L36" s="84" t="b">
        <v>0</v>
      </c>
    </row>
    <row r="37" spans="1:12" ht="15">
      <c r="A37" s="84" t="s">
        <v>2949</v>
      </c>
      <c r="B37" s="84" t="s">
        <v>2967</v>
      </c>
      <c r="C37" s="84">
        <v>12</v>
      </c>
      <c r="D37" s="118">
        <v>0.004100275883991847</v>
      </c>
      <c r="E37" s="118">
        <v>2.178322790697276</v>
      </c>
      <c r="F37" s="84" t="s">
        <v>3210</v>
      </c>
      <c r="G37" s="84" t="b">
        <v>0</v>
      </c>
      <c r="H37" s="84" t="b">
        <v>0</v>
      </c>
      <c r="I37" s="84" t="b">
        <v>0</v>
      </c>
      <c r="J37" s="84" t="b">
        <v>0</v>
      </c>
      <c r="K37" s="84" t="b">
        <v>0</v>
      </c>
      <c r="L37" s="84" t="b">
        <v>0</v>
      </c>
    </row>
    <row r="38" spans="1:12" ht="15">
      <c r="A38" s="84" t="s">
        <v>2967</v>
      </c>
      <c r="B38" s="84" t="s">
        <v>2655</v>
      </c>
      <c r="C38" s="84">
        <v>12</v>
      </c>
      <c r="D38" s="118">
        <v>0.004100275883991847</v>
      </c>
      <c r="E38" s="118">
        <v>2.4415642254718577</v>
      </c>
      <c r="F38" s="84" t="s">
        <v>3210</v>
      </c>
      <c r="G38" s="84" t="b">
        <v>0</v>
      </c>
      <c r="H38" s="84" t="b">
        <v>0</v>
      </c>
      <c r="I38" s="84" t="b">
        <v>0</v>
      </c>
      <c r="J38" s="84" t="b">
        <v>0</v>
      </c>
      <c r="K38" s="84" t="b">
        <v>0</v>
      </c>
      <c r="L38" s="84" t="b">
        <v>0</v>
      </c>
    </row>
    <row r="39" spans="1:12" ht="15">
      <c r="A39" s="84" t="s">
        <v>2655</v>
      </c>
      <c r="B39" s="84" t="s">
        <v>2462</v>
      </c>
      <c r="C39" s="84">
        <v>12</v>
      </c>
      <c r="D39" s="118">
        <v>0.004100275883991847</v>
      </c>
      <c r="E39" s="118">
        <v>2.1985261767855633</v>
      </c>
      <c r="F39" s="84" t="s">
        <v>3210</v>
      </c>
      <c r="G39" s="84" t="b">
        <v>0</v>
      </c>
      <c r="H39" s="84" t="b">
        <v>0</v>
      </c>
      <c r="I39" s="84" t="b">
        <v>0</v>
      </c>
      <c r="J39" s="84" t="b">
        <v>0</v>
      </c>
      <c r="K39" s="84" t="b">
        <v>0</v>
      </c>
      <c r="L39" s="84" t="b">
        <v>0</v>
      </c>
    </row>
    <row r="40" spans="1:12" ht="15">
      <c r="A40" s="84" t="s">
        <v>2462</v>
      </c>
      <c r="B40" s="84" t="s">
        <v>2968</v>
      </c>
      <c r="C40" s="84">
        <v>12</v>
      </c>
      <c r="D40" s="118">
        <v>0.004100275883991847</v>
      </c>
      <c r="E40" s="118">
        <v>2.1985261767855633</v>
      </c>
      <c r="F40" s="84" t="s">
        <v>3210</v>
      </c>
      <c r="G40" s="84" t="b">
        <v>0</v>
      </c>
      <c r="H40" s="84" t="b">
        <v>0</v>
      </c>
      <c r="I40" s="84" t="b">
        <v>0</v>
      </c>
      <c r="J40" s="84" t="b">
        <v>0</v>
      </c>
      <c r="K40" s="84" t="b">
        <v>0</v>
      </c>
      <c r="L40" s="84" t="b">
        <v>0</v>
      </c>
    </row>
    <row r="41" spans="1:12" ht="15">
      <c r="A41" s="84" t="s">
        <v>2968</v>
      </c>
      <c r="B41" s="84" t="s">
        <v>2969</v>
      </c>
      <c r="C41" s="84">
        <v>12</v>
      </c>
      <c r="D41" s="118">
        <v>0.004100275883991847</v>
      </c>
      <c r="E41" s="118">
        <v>2.4415642254718577</v>
      </c>
      <c r="F41" s="84" t="s">
        <v>3210</v>
      </c>
      <c r="G41" s="84" t="b">
        <v>0</v>
      </c>
      <c r="H41" s="84" t="b">
        <v>0</v>
      </c>
      <c r="I41" s="84" t="b">
        <v>0</v>
      </c>
      <c r="J41" s="84" t="b">
        <v>0</v>
      </c>
      <c r="K41" s="84" t="b">
        <v>0</v>
      </c>
      <c r="L41" s="84" t="b">
        <v>0</v>
      </c>
    </row>
    <row r="42" spans="1:12" ht="15">
      <c r="A42" s="84" t="s">
        <v>2969</v>
      </c>
      <c r="B42" s="84" t="s">
        <v>2970</v>
      </c>
      <c r="C42" s="84">
        <v>12</v>
      </c>
      <c r="D42" s="118">
        <v>0.004100275883991847</v>
      </c>
      <c r="E42" s="118">
        <v>2.4415642254718577</v>
      </c>
      <c r="F42" s="84" t="s">
        <v>3210</v>
      </c>
      <c r="G42" s="84" t="b">
        <v>0</v>
      </c>
      <c r="H42" s="84" t="b">
        <v>0</v>
      </c>
      <c r="I42" s="84" t="b">
        <v>0</v>
      </c>
      <c r="J42" s="84" t="b">
        <v>0</v>
      </c>
      <c r="K42" s="84" t="b">
        <v>0</v>
      </c>
      <c r="L42" s="84" t="b">
        <v>0</v>
      </c>
    </row>
    <row r="43" spans="1:12" ht="15">
      <c r="A43" s="84" t="s">
        <v>2970</v>
      </c>
      <c r="B43" s="84" t="s">
        <v>2971</v>
      </c>
      <c r="C43" s="84">
        <v>12</v>
      </c>
      <c r="D43" s="118">
        <v>0.004100275883991847</v>
      </c>
      <c r="E43" s="118">
        <v>2.4415642254718577</v>
      </c>
      <c r="F43" s="84" t="s">
        <v>3210</v>
      </c>
      <c r="G43" s="84" t="b">
        <v>0</v>
      </c>
      <c r="H43" s="84" t="b">
        <v>0</v>
      </c>
      <c r="I43" s="84" t="b">
        <v>0</v>
      </c>
      <c r="J43" s="84" t="b">
        <v>0</v>
      </c>
      <c r="K43" s="84" t="b">
        <v>0</v>
      </c>
      <c r="L43" s="84" t="b">
        <v>0</v>
      </c>
    </row>
    <row r="44" spans="1:12" ht="15">
      <c r="A44" s="84" t="s">
        <v>2971</v>
      </c>
      <c r="B44" s="84" t="s">
        <v>2964</v>
      </c>
      <c r="C44" s="84">
        <v>12</v>
      </c>
      <c r="D44" s="118">
        <v>0.004100275883991847</v>
      </c>
      <c r="E44" s="118">
        <v>2.374617435841244</v>
      </c>
      <c r="F44" s="84" t="s">
        <v>3210</v>
      </c>
      <c r="G44" s="84" t="b">
        <v>0</v>
      </c>
      <c r="H44" s="84" t="b">
        <v>0</v>
      </c>
      <c r="I44" s="84" t="b">
        <v>0</v>
      </c>
      <c r="J44" s="84" t="b">
        <v>0</v>
      </c>
      <c r="K44" s="84" t="b">
        <v>0</v>
      </c>
      <c r="L44" s="84" t="b">
        <v>0</v>
      </c>
    </row>
    <row r="45" spans="1:12" ht="15">
      <c r="A45" s="84" t="s">
        <v>2964</v>
      </c>
      <c r="B45" s="84" t="s">
        <v>2449</v>
      </c>
      <c r="C45" s="84">
        <v>12</v>
      </c>
      <c r="D45" s="118">
        <v>0.004100275883991847</v>
      </c>
      <c r="E45" s="118">
        <v>2.152768686224888</v>
      </c>
      <c r="F45" s="84" t="s">
        <v>3210</v>
      </c>
      <c r="G45" s="84" t="b">
        <v>0</v>
      </c>
      <c r="H45" s="84" t="b">
        <v>0</v>
      </c>
      <c r="I45" s="84" t="b">
        <v>0</v>
      </c>
      <c r="J45" s="84" t="b">
        <v>0</v>
      </c>
      <c r="K45" s="84" t="b">
        <v>0</v>
      </c>
      <c r="L45" s="84" t="b">
        <v>0</v>
      </c>
    </row>
    <row r="46" spans="1:12" ht="15">
      <c r="A46" s="84" t="s">
        <v>2449</v>
      </c>
      <c r="B46" s="84" t="s">
        <v>2461</v>
      </c>
      <c r="C46" s="84">
        <v>12</v>
      </c>
      <c r="D46" s="118">
        <v>0.004100275883991847</v>
      </c>
      <c r="E46" s="118">
        <v>2.068447800524852</v>
      </c>
      <c r="F46" s="84" t="s">
        <v>3210</v>
      </c>
      <c r="G46" s="84" t="b">
        <v>0</v>
      </c>
      <c r="H46" s="84" t="b">
        <v>0</v>
      </c>
      <c r="I46" s="84" t="b">
        <v>0</v>
      </c>
      <c r="J46" s="84" t="b">
        <v>0</v>
      </c>
      <c r="K46" s="84" t="b">
        <v>0</v>
      </c>
      <c r="L46" s="84" t="b">
        <v>0</v>
      </c>
    </row>
    <row r="47" spans="1:12" ht="15">
      <c r="A47" s="84" t="s">
        <v>2461</v>
      </c>
      <c r="B47" s="84" t="s">
        <v>2463</v>
      </c>
      <c r="C47" s="84">
        <v>12</v>
      </c>
      <c r="D47" s="118">
        <v>0.004100275883991847</v>
      </c>
      <c r="E47" s="118">
        <v>1.9715377875167956</v>
      </c>
      <c r="F47" s="84" t="s">
        <v>3210</v>
      </c>
      <c r="G47" s="84" t="b">
        <v>0</v>
      </c>
      <c r="H47" s="84" t="b">
        <v>0</v>
      </c>
      <c r="I47" s="84" t="b">
        <v>0</v>
      </c>
      <c r="J47" s="84" t="b">
        <v>0</v>
      </c>
      <c r="K47" s="84" t="b">
        <v>0</v>
      </c>
      <c r="L47" s="84" t="b">
        <v>0</v>
      </c>
    </row>
    <row r="48" spans="1:12" ht="15">
      <c r="A48" s="84" t="s">
        <v>2463</v>
      </c>
      <c r="B48" s="84" t="s">
        <v>2464</v>
      </c>
      <c r="C48" s="84">
        <v>12</v>
      </c>
      <c r="D48" s="118">
        <v>0.004100275883991847</v>
      </c>
      <c r="E48" s="118">
        <v>2.0155954931995765</v>
      </c>
      <c r="F48" s="84" t="s">
        <v>3210</v>
      </c>
      <c r="G48" s="84" t="b">
        <v>0</v>
      </c>
      <c r="H48" s="84" t="b">
        <v>0</v>
      </c>
      <c r="I48" s="84" t="b">
        <v>0</v>
      </c>
      <c r="J48" s="84" t="b">
        <v>0</v>
      </c>
      <c r="K48" s="84" t="b">
        <v>0</v>
      </c>
      <c r="L48" s="84" t="b">
        <v>0</v>
      </c>
    </row>
    <row r="49" spans="1:12" ht="15">
      <c r="A49" s="84" t="s">
        <v>366</v>
      </c>
      <c r="B49" s="84" t="s">
        <v>2963</v>
      </c>
      <c r="C49" s="84">
        <v>11</v>
      </c>
      <c r="D49" s="118">
        <v>0.0038772147001042267</v>
      </c>
      <c r="E49" s="118">
        <v>2.4068021192126454</v>
      </c>
      <c r="F49" s="84" t="s">
        <v>3210</v>
      </c>
      <c r="G49" s="84" t="b">
        <v>0</v>
      </c>
      <c r="H49" s="84" t="b">
        <v>0</v>
      </c>
      <c r="I49" s="84" t="b">
        <v>0</v>
      </c>
      <c r="J49" s="84" t="b">
        <v>0</v>
      </c>
      <c r="K49" s="84" t="b">
        <v>0</v>
      </c>
      <c r="L49" s="84" t="b">
        <v>0</v>
      </c>
    </row>
    <row r="50" spans="1:12" ht="15">
      <c r="A50" s="84" t="s">
        <v>2464</v>
      </c>
      <c r="B50" s="84" t="s">
        <v>2447</v>
      </c>
      <c r="C50" s="84">
        <v>11</v>
      </c>
      <c r="D50" s="118">
        <v>0.0038772147001042267</v>
      </c>
      <c r="E50" s="118">
        <v>1.6678220939932689</v>
      </c>
      <c r="F50" s="84" t="s">
        <v>3210</v>
      </c>
      <c r="G50" s="84" t="b">
        <v>0</v>
      </c>
      <c r="H50" s="84" t="b">
        <v>0</v>
      </c>
      <c r="I50" s="84" t="b">
        <v>0</v>
      </c>
      <c r="J50" s="84" t="b">
        <v>0</v>
      </c>
      <c r="K50" s="84" t="b">
        <v>0</v>
      </c>
      <c r="L50" s="84" t="b">
        <v>0</v>
      </c>
    </row>
    <row r="51" spans="1:12" ht="15">
      <c r="A51" s="84" t="s">
        <v>2483</v>
      </c>
      <c r="B51" s="84" t="s">
        <v>2484</v>
      </c>
      <c r="C51" s="84">
        <v>11</v>
      </c>
      <c r="D51" s="118">
        <v>0.0038772147001042267</v>
      </c>
      <c r="E51" s="118">
        <v>2.4793527863612574</v>
      </c>
      <c r="F51" s="84" t="s">
        <v>3210</v>
      </c>
      <c r="G51" s="84" t="b">
        <v>0</v>
      </c>
      <c r="H51" s="84" t="b">
        <v>0</v>
      </c>
      <c r="I51" s="84" t="b">
        <v>0</v>
      </c>
      <c r="J51" s="84" t="b">
        <v>0</v>
      </c>
      <c r="K51" s="84" t="b">
        <v>0</v>
      </c>
      <c r="L51" s="84" t="b">
        <v>0</v>
      </c>
    </row>
    <row r="52" spans="1:12" ht="15">
      <c r="A52" s="84" t="s">
        <v>2484</v>
      </c>
      <c r="B52" s="84" t="s">
        <v>2485</v>
      </c>
      <c r="C52" s="84">
        <v>11</v>
      </c>
      <c r="D52" s="118">
        <v>0.0038772147001042267</v>
      </c>
      <c r="E52" s="118">
        <v>2.4793527863612574</v>
      </c>
      <c r="F52" s="84" t="s">
        <v>3210</v>
      </c>
      <c r="G52" s="84" t="b">
        <v>0</v>
      </c>
      <c r="H52" s="84" t="b">
        <v>0</v>
      </c>
      <c r="I52" s="84" t="b">
        <v>0</v>
      </c>
      <c r="J52" s="84" t="b">
        <v>0</v>
      </c>
      <c r="K52" s="84" t="b">
        <v>0</v>
      </c>
      <c r="L52" s="84" t="b">
        <v>0</v>
      </c>
    </row>
    <row r="53" spans="1:12" ht="15">
      <c r="A53" s="84" t="s">
        <v>2485</v>
      </c>
      <c r="B53" s="84" t="s">
        <v>2486</v>
      </c>
      <c r="C53" s="84">
        <v>11</v>
      </c>
      <c r="D53" s="118">
        <v>0.0038772147001042267</v>
      </c>
      <c r="E53" s="118">
        <v>2.4793527863612574</v>
      </c>
      <c r="F53" s="84" t="s">
        <v>3210</v>
      </c>
      <c r="G53" s="84" t="b">
        <v>0</v>
      </c>
      <c r="H53" s="84" t="b">
        <v>0</v>
      </c>
      <c r="I53" s="84" t="b">
        <v>0</v>
      </c>
      <c r="J53" s="84" t="b">
        <v>0</v>
      </c>
      <c r="K53" s="84" t="b">
        <v>0</v>
      </c>
      <c r="L53" s="84" t="b">
        <v>0</v>
      </c>
    </row>
    <row r="54" spans="1:12" ht="15">
      <c r="A54" s="84" t="s">
        <v>2486</v>
      </c>
      <c r="B54" s="84" t="s">
        <v>2487</v>
      </c>
      <c r="C54" s="84">
        <v>11</v>
      </c>
      <c r="D54" s="118">
        <v>0.0038772147001042267</v>
      </c>
      <c r="E54" s="118">
        <v>2.4793527863612574</v>
      </c>
      <c r="F54" s="84" t="s">
        <v>3210</v>
      </c>
      <c r="G54" s="84" t="b">
        <v>0</v>
      </c>
      <c r="H54" s="84" t="b">
        <v>0</v>
      </c>
      <c r="I54" s="84" t="b">
        <v>0</v>
      </c>
      <c r="J54" s="84" t="b">
        <v>0</v>
      </c>
      <c r="K54" s="84" t="b">
        <v>0</v>
      </c>
      <c r="L54" s="84" t="b">
        <v>0</v>
      </c>
    </row>
    <row r="55" spans="1:12" ht="15">
      <c r="A55" s="84" t="s">
        <v>2487</v>
      </c>
      <c r="B55" s="84" t="s">
        <v>2411</v>
      </c>
      <c r="C55" s="84">
        <v>11</v>
      </c>
      <c r="D55" s="118">
        <v>0.0038772147001042267</v>
      </c>
      <c r="E55" s="118">
        <v>1.4488634642133569</v>
      </c>
      <c r="F55" s="84" t="s">
        <v>3210</v>
      </c>
      <c r="G55" s="84" t="b">
        <v>0</v>
      </c>
      <c r="H55" s="84" t="b">
        <v>0</v>
      </c>
      <c r="I55" s="84" t="b">
        <v>0</v>
      </c>
      <c r="J55" s="84" t="b">
        <v>0</v>
      </c>
      <c r="K55" s="84" t="b">
        <v>0</v>
      </c>
      <c r="L55" s="84" t="b">
        <v>0</v>
      </c>
    </row>
    <row r="56" spans="1:12" ht="15">
      <c r="A56" s="84" t="s">
        <v>2411</v>
      </c>
      <c r="B56" s="84" t="s">
        <v>2488</v>
      </c>
      <c r="C56" s="84">
        <v>11</v>
      </c>
      <c r="D56" s="118">
        <v>0.0038772147001042267</v>
      </c>
      <c r="E56" s="118">
        <v>1.5079082468143101</v>
      </c>
      <c r="F56" s="84" t="s">
        <v>3210</v>
      </c>
      <c r="G56" s="84" t="b">
        <v>0</v>
      </c>
      <c r="H56" s="84" t="b">
        <v>0</v>
      </c>
      <c r="I56" s="84" t="b">
        <v>0</v>
      </c>
      <c r="J56" s="84" t="b">
        <v>0</v>
      </c>
      <c r="K56" s="84" t="b">
        <v>0</v>
      </c>
      <c r="L56" s="84" t="b">
        <v>0</v>
      </c>
    </row>
    <row r="57" spans="1:12" ht="15">
      <c r="A57" s="84" t="s">
        <v>2488</v>
      </c>
      <c r="B57" s="84" t="s">
        <v>2489</v>
      </c>
      <c r="C57" s="84">
        <v>11</v>
      </c>
      <c r="D57" s="118">
        <v>0.0038772147001042267</v>
      </c>
      <c r="E57" s="118">
        <v>2.4793527863612574</v>
      </c>
      <c r="F57" s="84" t="s">
        <v>3210</v>
      </c>
      <c r="G57" s="84" t="b">
        <v>0</v>
      </c>
      <c r="H57" s="84" t="b">
        <v>0</v>
      </c>
      <c r="I57" s="84" t="b">
        <v>0</v>
      </c>
      <c r="J57" s="84" t="b">
        <v>0</v>
      </c>
      <c r="K57" s="84" t="b">
        <v>0</v>
      </c>
      <c r="L57" s="84" t="b">
        <v>0</v>
      </c>
    </row>
    <row r="58" spans="1:12" ht="15">
      <c r="A58" s="84" t="s">
        <v>2489</v>
      </c>
      <c r="B58" s="84" t="s">
        <v>2490</v>
      </c>
      <c r="C58" s="84">
        <v>11</v>
      </c>
      <c r="D58" s="118">
        <v>0.0038772147001042267</v>
      </c>
      <c r="E58" s="118">
        <v>2.4793527863612574</v>
      </c>
      <c r="F58" s="84" t="s">
        <v>3210</v>
      </c>
      <c r="G58" s="84" t="b">
        <v>0</v>
      </c>
      <c r="H58" s="84" t="b">
        <v>0</v>
      </c>
      <c r="I58" s="84" t="b">
        <v>0</v>
      </c>
      <c r="J58" s="84" t="b">
        <v>0</v>
      </c>
      <c r="K58" s="84" t="b">
        <v>0</v>
      </c>
      <c r="L58" s="84" t="b">
        <v>0</v>
      </c>
    </row>
    <row r="59" spans="1:12" ht="15">
      <c r="A59" s="84" t="s">
        <v>2490</v>
      </c>
      <c r="B59" s="84" t="s">
        <v>2491</v>
      </c>
      <c r="C59" s="84">
        <v>11</v>
      </c>
      <c r="D59" s="118">
        <v>0.0038772147001042267</v>
      </c>
      <c r="E59" s="118">
        <v>2.4793527863612574</v>
      </c>
      <c r="F59" s="84" t="s">
        <v>3210</v>
      </c>
      <c r="G59" s="84" t="b">
        <v>0</v>
      </c>
      <c r="H59" s="84" t="b">
        <v>0</v>
      </c>
      <c r="I59" s="84" t="b">
        <v>0</v>
      </c>
      <c r="J59" s="84" t="b">
        <v>0</v>
      </c>
      <c r="K59" s="84" t="b">
        <v>0</v>
      </c>
      <c r="L59" s="84" t="b">
        <v>0</v>
      </c>
    </row>
    <row r="60" spans="1:12" ht="15">
      <c r="A60" s="84" t="s">
        <v>2411</v>
      </c>
      <c r="B60" s="84" t="s">
        <v>2974</v>
      </c>
      <c r="C60" s="84">
        <v>11</v>
      </c>
      <c r="D60" s="118">
        <v>0.0038772147001042267</v>
      </c>
      <c r="E60" s="118">
        <v>1.5079082468143101</v>
      </c>
      <c r="F60" s="84" t="s">
        <v>3210</v>
      </c>
      <c r="G60" s="84" t="b">
        <v>0</v>
      </c>
      <c r="H60" s="84" t="b">
        <v>0</v>
      </c>
      <c r="I60" s="84" t="b">
        <v>0</v>
      </c>
      <c r="J60" s="84" t="b">
        <v>0</v>
      </c>
      <c r="K60" s="84" t="b">
        <v>0</v>
      </c>
      <c r="L60" s="84" t="b">
        <v>0</v>
      </c>
    </row>
    <row r="61" spans="1:12" ht="15">
      <c r="A61" s="84" t="s">
        <v>2480</v>
      </c>
      <c r="B61" s="84" t="s">
        <v>2977</v>
      </c>
      <c r="C61" s="84">
        <v>11</v>
      </c>
      <c r="D61" s="118">
        <v>0.0038772147001042267</v>
      </c>
      <c r="E61" s="118">
        <v>1.907961614799747</v>
      </c>
      <c r="F61" s="84" t="s">
        <v>3210</v>
      </c>
      <c r="G61" s="84" t="b">
        <v>0</v>
      </c>
      <c r="H61" s="84" t="b">
        <v>0</v>
      </c>
      <c r="I61" s="84" t="b">
        <v>0</v>
      </c>
      <c r="J61" s="84" t="b">
        <v>0</v>
      </c>
      <c r="K61" s="84" t="b">
        <v>0</v>
      </c>
      <c r="L61" s="84" t="b">
        <v>0</v>
      </c>
    </row>
    <row r="62" spans="1:12" ht="15">
      <c r="A62" s="84" t="s">
        <v>2977</v>
      </c>
      <c r="B62" s="84" t="s">
        <v>2481</v>
      </c>
      <c r="C62" s="84">
        <v>11</v>
      </c>
      <c r="D62" s="118">
        <v>0.0038772147001042267</v>
      </c>
      <c r="E62" s="118">
        <v>2.1985261767855633</v>
      </c>
      <c r="F62" s="84" t="s">
        <v>3210</v>
      </c>
      <c r="G62" s="84" t="b">
        <v>0</v>
      </c>
      <c r="H62" s="84" t="b">
        <v>0</v>
      </c>
      <c r="I62" s="84" t="b">
        <v>0</v>
      </c>
      <c r="J62" s="84" t="b">
        <v>0</v>
      </c>
      <c r="K62" s="84" t="b">
        <v>0</v>
      </c>
      <c r="L62" s="84" t="b">
        <v>0</v>
      </c>
    </row>
    <row r="63" spans="1:12" ht="15">
      <c r="A63" s="84" t="s">
        <v>2481</v>
      </c>
      <c r="B63" s="84" t="s">
        <v>2952</v>
      </c>
      <c r="C63" s="84">
        <v>11</v>
      </c>
      <c r="D63" s="118">
        <v>0.0038772147001042267</v>
      </c>
      <c r="E63" s="118">
        <v>1.9176995672098687</v>
      </c>
      <c r="F63" s="84" t="s">
        <v>3210</v>
      </c>
      <c r="G63" s="84" t="b">
        <v>0</v>
      </c>
      <c r="H63" s="84" t="b">
        <v>0</v>
      </c>
      <c r="I63" s="84" t="b">
        <v>0</v>
      </c>
      <c r="J63" s="84" t="b">
        <v>0</v>
      </c>
      <c r="K63" s="84" t="b">
        <v>0</v>
      </c>
      <c r="L63" s="84" t="b">
        <v>0</v>
      </c>
    </row>
    <row r="64" spans="1:12" ht="15">
      <c r="A64" s="84" t="s">
        <v>2952</v>
      </c>
      <c r="B64" s="84" t="s">
        <v>2978</v>
      </c>
      <c r="C64" s="84">
        <v>11</v>
      </c>
      <c r="D64" s="118">
        <v>0.0038772147001042267</v>
      </c>
      <c r="E64" s="118">
        <v>2.1985261767855633</v>
      </c>
      <c r="F64" s="84" t="s">
        <v>3210</v>
      </c>
      <c r="G64" s="84" t="b">
        <v>0</v>
      </c>
      <c r="H64" s="84" t="b">
        <v>0</v>
      </c>
      <c r="I64" s="84" t="b">
        <v>0</v>
      </c>
      <c r="J64" s="84" t="b">
        <v>0</v>
      </c>
      <c r="K64" s="84" t="b">
        <v>1</v>
      </c>
      <c r="L64" s="84" t="b">
        <v>0</v>
      </c>
    </row>
    <row r="65" spans="1:12" ht="15">
      <c r="A65" s="84" t="s">
        <v>2978</v>
      </c>
      <c r="B65" s="84" t="s">
        <v>2979</v>
      </c>
      <c r="C65" s="84">
        <v>11</v>
      </c>
      <c r="D65" s="118">
        <v>0.0038772147001042267</v>
      </c>
      <c r="E65" s="118">
        <v>2.4793527863612574</v>
      </c>
      <c r="F65" s="84" t="s">
        <v>3210</v>
      </c>
      <c r="G65" s="84" t="b">
        <v>0</v>
      </c>
      <c r="H65" s="84" t="b">
        <v>1</v>
      </c>
      <c r="I65" s="84" t="b">
        <v>0</v>
      </c>
      <c r="J65" s="84" t="b">
        <v>0</v>
      </c>
      <c r="K65" s="84" t="b">
        <v>0</v>
      </c>
      <c r="L65" s="84" t="b">
        <v>0</v>
      </c>
    </row>
    <row r="66" spans="1:12" ht="15">
      <c r="A66" s="84" t="s">
        <v>2979</v>
      </c>
      <c r="B66" s="84" t="s">
        <v>2477</v>
      </c>
      <c r="C66" s="84">
        <v>11</v>
      </c>
      <c r="D66" s="118">
        <v>0.0038772147001042267</v>
      </c>
      <c r="E66" s="118">
        <v>2.1590176355018893</v>
      </c>
      <c r="F66" s="84" t="s">
        <v>3210</v>
      </c>
      <c r="G66" s="84" t="b">
        <v>0</v>
      </c>
      <c r="H66" s="84" t="b">
        <v>0</v>
      </c>
      <c r="I66" s="84" t="b">
        <v>0</v>
      </c>
      <c r="J66" s="84" t="b">
        <v>0</v>
      </c>
      <c r="K66" s="84" t="b">
        <v>0</v>
      </c>
      <c r="L66" s="84" t="b">
        <v>0</v>
      </c>
    </row>
    <row r="67" spans="1:12" ht="15">
      <c r="A67" s="84" t="s">
        <v>2504</v>
      </c>
      <c r="B67" s="84" t="s">
        <v>2980</v>
      </c>
      <c r="C67" s="84">
        <v>11</v>
      </c>
      <c r="D67" s="118">
        <v>0.0038772147001042267</v>
      </c>
      <c r="E67" s="118">
        <v>2.089381707360495</v>
      </c>
      <c r="F67" s="84" t="s">
        <v>3210</v>
      </c>
      <c r="G67" s="84" t="b">
        <v>0</v>
      </c>
      <c r="H67" s="84" t="b">
        <v>0</v>
      </c>
      <c r="I67" s="84" t="b">
        <v>0</v>
      </c>
      <c r="J67" s="84" t="b">
        <v>0</v>
      </c>
      <c r="K67" s="84" t="b">
        <v>0</v>
      </c>
      <c r="L67" s="84" t="b">
        <v>0</v>
      </c>
    </row>
    <row r="68" spans="1:12" ht="15">
      <c r="A68" s="84" t="s">
        <v>2980</v>
      </c>
      <c r="B68" s="84" t="s">
        <v>2947</v>
      </c>
      <c r="C68" s="84">
        <v>11</v>
      </c>
      <c r="D68" s="118">
        <v>0.0038772147001042267</v>
      </c>
      <c r="E68" s="118">
        <v>2.089381707360495</v>
      </c>
      <c r="F68" s="84" t="s">
        <v>3210</v>
      </c>
      <c r="G68" s="84" t="b">
        <v>0</v>
      </c>
      <c r="H68" s="84" t="b">
        <v>0</v>
      </c>
      <c r="I68" s="84" t="b">
        <v>0</v>
      </c>
      <c r="J68" s="84" t="b">
        <v>0</v>
      </c>
      <c r="K68" s="84" t="b">
        <v>0</v>
      </c>
      <c r="L68" s="84" t="b">
        <v>0</v>
      </c>
    </row>
    <row r="69" spans="1:12" ht="15">
      <c r="A69" s="84" t="s">
        <v>2947</v>
      </c>
      <c r="B69" s="84" t="s">
        <v>2505</v>
      </c>
      <c r="C69" s="84">
        <v>11</v>
      </c>
      <c r="D69" s="118">
        <v>0.0038772147001042267</v>
      </c>
      <c r="E69" s="118">
        <v>1.852020791565891</v>
      </c>
      <c r="F69" s="84" t="s">
        <v>3210</v>
      </c>
      <c r="G69" s="84" t="b">
        <v>0</v>
      </c>
      <c r="H69" s="84" t="b">
        <v>0</v>
      </c>
      <c r="I69" s="84" t="b">
        <v>0</v>
      </c>
      <c r="J69" s="84" t="b">
        <v>0</v>
      </c>
      <c r="K69" s="84" t="b">
        <v>0</v>
      </c>
      <c r="L69" s="84" t="b">
        <v>0</v>
      </c>
    </row>
    <row r="70" spans="1:12" ht="15">
      <c r="A70" s="84" t="s">
        <v>2505</v>
      </c>
      <c r="B70" s="84" t="s">
        <v>2981</v>
      </c>
      <c r="C70" s="84">
        <v>11</v>
      </c>
      <c r="D70" s="118">
        <v>0.0038772147001042267</v>
      </c>
      <c r="E70" s="118">
        <v>2.2419918705666535</v>
      </c>
      <c r="F70" s="84" t="s">
        <v>3210</v>
      </c>
      <c r="G70" s="84" t="b">
        <v>0</v>
      </c>
      <c r="H70" s="84" t="b">
        <v>0</v>
      </c>
      <c r="I70" s="84" t="b">
        <v>0</v>
      </c>
      <c r="J70" s="84" t="b">
        <v>0</v>
      </c>
      <c r="K70" s="84" t="b">
        <v>0</v>
      </c>
      <c r="L70" s="84" t="b">
        <v>0</v>
      </c>
    </row>
    <row r="71" spans="1:12" ht="15">
      <c r="A71" s="84" t="s">
        <v>2981</v>
      </c>
      <c r="B71" s="84" t="s">
        <v>2447</v>
      </c>
      <c r="C71" s="84">
        <v>11</v>
      </c>
      <c r="D71" s="118">
        <v>0.0038772147001042267</v>
      </c>
      <c r="E71" s="118">
        <v>1.8305493914909687</v>
      </c>
      <c r="F71" s="84" t="s">
        <v>3210</v>
      </c>
      <c r="G71" s="84" t="b">
        <v>0</v>
      </c>
      <c r="H71" s="84" t="b">
        <v>0</v>
      </c>
      <c r="I71" s="84" t="b">
        <v>0</v>
      </c>
      <c r="J71" s="84" t="b">
        <v>0</v>
      </c>
      <c r="K71" s="84" t="b">
        <v>0</v>
      </c>
      <c r="L71" s="84" t="b">
        <v>0</v>
      </c>
    </row>
    <row r="72" spans="1:12" ht="15">
      <c r="A72" s="84" t="s">
        <v>2447</v>
      </c>
      <c r="B72" s="84" t="s">
        <v>2982</v>
      </c>
      <c r="C72" s="84">
        <v>11</v>
      </c>
      <c r="D72" s="118">
        <v>0.0038772147001042267</v>
      </c>
      <c r="E72" s="118">
        <v>1.940961874902672</v>
      </c>
      <c r="F72" s="84" t="s">
        <v>3210</v>
      </c>
      <c r="G72" s="84" t="b">
        <v>0</v>
      </c>
      <c r="H72" s="84" t="b">
        <v>0</v>
      </c>
      <c r="I72" s="84" t="b">
        <v>0</v>
      </c>
      <c r="J72" s="84" t="b">
        <v>0</v>
      </c>
      <c r="K72" s="84" t="b">
        <v>0</v>
      </c>
      <c r="L72" s="84" t="b">
        <v>0</v>
      </c>
    </row>
    <row r="73" spans="1:12" ht="15">
      <c r="A73" s="84" t="s">
        <v>2503</v>
      </c>
      <c r="B73" s="84" t="s">
        <v>2447</v>
      </c>
      <c r="C73" s="84">
        <v>11</v>
      </c>
      <c r="D73" s="118">
        <v>0.0038772147001042267</v>
      </c>
      <c r="E73" s="118">
        <v>1.5295193958269875</v>
      </c>
      <c r="F73" s="84" t="s">
        <v>3210</v>
      </c>
      <c r="G73" s="84" t="b">
        <v>0</v>
      </c>
      <c r="H73" s="84" t="b">
        <v>0</v>
      </c>
      <c r="I73" s="84" t="b">
        <v>0</v>
      </c>
      <c r="J73" s="84" t="b">
        <v>0</v>
      </c>
      <c r="K73" s="84" t="b">
        <v>0</v>
      </c>
      <c r="L73" s="84" t="b">
        <v>0</v>
      </c>
    </row>
    <row r="74" spans="1:12" ht="15">
      <c r="A74" s="84" t="s">
        <v>2503</v>
      </c>
      <c r="B74" s="84" t="s">
        <v>2947</v>
      </c>
      <c r="C74" s="84">
        <v>11</v>
      </c>
      <c r="D74" s="118">
        <v>0.0038772147001042267</v>
      </c>
      <c r="E74" s="118">
        <v>1.7883517116965137</v>
      </c>
      <c r="F74" s="84" t="s">
        <v>3210</v>
      </c>
      <c r="G74" s="84" t="b">
        <v>0</v>
      </c>
      <c r="H74" s="84" t="b">
        <v>0</v>
      </c>
      <c r="I74" s="84" t="b">
        <v>0</v>
      </c>
      <c r="J74" s="84" t="b">
        <v>0</v>
      </c>
      <c r="K74" s="84" t="b">
        <v>0</v>
      </c>
      <c r="L74" s="84" t="b">
        <v>0</v>
      </c>
    </row>
    <row r="75" spans="1:12" ht="15">
      <c r="A75" s="84" t="s">
        <v>2502</v>
      </c>
      <c r="B75" s="84" t="s">
        <v>2444</v>
      </c>
      <c r="C75" s="84">
        <v>11</v>
      </c>
      <c r="D75" s="118">
        <v>0.004703600482786987</v>
      </c>
      <c r="E75" s="118">
        <v>0.7562297016035103</v>
      </c>
      <c r="F75" s="84" t="s">
        <v>3210</v>
      </c>
      <c r="G75" s="84" t="b">
        <v>0</v>
      </c>
      <c r="H75" s="84" t="b">
        <v>0</v>
      </c>
      <c r="I75" s="84" t="b">
        <v>0</v>
      </c>
      <c r="J75" s="84" t="b">
        <v>0</v>
      </c>
      <c r="K75" s="84" t="b">
        <v>0</v>
      </c>
      <c r="L75" s="84" t="b">
        <v>0</v>
      </c>
    </row>
    <row r="76" spans="1:12" ht="15">
      <c r="A76" s="84" t="s">
        <v>2497</v>
      </c>
      <c r="B76" s="84" t="s">
        <v>2447</v>
      </c>
      <c r="C76" s="84">
        <v>11</v>
      </c>
      <c r="D76" s="118">
        <v>0.0038772147001042267</v>
      </c>
      <c r="E76" s="118">
        <v>1.8305493914909687</v>
      </c>
      <c r="F76" s="84" t="s">
        <v>3210</v>
      </c>
      <c r="G76" s="84" t="b">
        <v>0</v>
      </c>
      <c r="H76" s="84" t="b">
        <v>0</v>
      </c>
      <c r="I76" s="84" t="b">
        <v>0</v>
      </c>
      <c r="J76" s="84" t="b">
        <v>0</v>
      </c>
      <c r="K76" s="84" t="b">
        <v>0</v>
      </c>
      <c r="L76" s="84" t="b">
        <v>0</v>
      </c>
    </row>
    <row r="77" spans="1:12" ht="15">
      <c r="A77" s="84" t="s">
        <v>2498</v>
      </c>
      <c r="B77" s="84" t="s">
        <v>2494</v>
      </c>
      <c r="C77" s="84">
        <v>11</v>
      </c>
      <c r="D77" s="118">
        <v>0.0038772147001042267</v>
      </c>
      <c r="E77" s="118">
        <v>2.4415642254718577</v>
      </c>
      <c r="F77" s="84" t="s">
        <v>3210</v>
      </c>
      <c r="G77" s="84" t="b">
        <v>0</v>
      </c>
      <c r="H77" s="84" t="b">
        <v>0</v>
      </c>
      <c r="I77" s="84" t="b">
        <v>0</v>
      </c>
      <c r="J77" s="84" t="b">
        <v>0</v>
      </c>
      <c r="K77" s="84" t="b">
        <v>0</v>
      </c>
      <c r="L77" s="84" t="b">
        <v>0</v>
      </c>
    </row>
    <row r="78" spans="1:12" ht="15">
      <c r="A78" s="84" t="s">
        <v>335</v>
      </c>
      <c r="B78" s="84" t="s">
        <v>2483</v>
      </c>
      <c r="C78" s="84">
        <v>10</v>
      </c>
      <c r="D78" s="118">
        <v>0.0036428704456998974</v>
      </c>
      <c r="E78" s="118">
        <v>2.5207454715194824</v>
      </c>
      <c r="F78" s="84" t="s">
        <v>3210</v>
      </c>
      <c r="G78" s="84" t="b">
        <v>0</v>
      </c>
      <c r="H78" s="84" t="b">
        <v>0</v>
      </c>
      <c r="I78" s="84" t="b">
        <v>0</v>
      </c>
      <c r="J78" s="84" t="b">
        <v>0</v>
      </c>
      <c r="K78" s="84" t="b">
        <v>0</v>
      </c>
      <c r="L78" s="84" t="b">
        <v>0</v>
      </c>
    </row>
    <row r="79" spans="1:12" ht="15">
      <c r="A79" s="84" t="s">
        <v>2491</v>
      </c>
      <c r="B79" s="84" t="s">
        <v>2985</v>
      </c>
      <c r="C79" s="84">
        <v>10</v>
      </c>
      <c r="D79" s="118">
        <v>0.0036428704456998974</v>
      </c>
      <c r="E79" s="118">
        <v>2.4793527863612574</v>
      </c>
      <c r="F79" s="84" t="s">
        <v>3210</v>
      </c>
      <c r="G79" s="84" t="b">
        <v>0</v>
      </c>
      <c r="H79" s="84" t="b">
        <v>0</v>
      </c>
      <c r="I79" s="84" t="b">
        <v>0</v>
      </c>
      <c r="J79" s="84" t="b">
        <v>0</v>
      </c>
      <c r="K79" s="84" t="b">
        <v>0</v>
      </c>
      <c r="L79" s="84" t="b">
        <v>0</v>
      </c>
    </row>
    <row r="80" spans="1:12" ht="15">
      <c r="A80" s="84" t="s">
        <v>2972</v>
      </c>
      <c r="B80" s="84" t="s">
        <v>2945</v>
      </c>
      <c r="C80" s="84">
        <v>10</v>
      </c>
      <c r="D80" s="118">
        <v>0.0036428704456998974</v>
      </c>
      <c r="E80" s="118">
        <v>2.0643794383904392</v>
      </c>
      <c r="F80" s="84" t="s">
        <v>3210</v>
      </c>
      <c r="G80" s="84" t="b">
        <v>0</v>
      </c>
      <c r="H80" s="84" t="b">
        <v>0</v>
      </c>
      <c r="I80" s="84" t="b">
        <v>0</v>
      </c>
      <c r="J80" s="84" t="b">
        <v>0</v>
      </c>
      <c r="K80" s="84" t="b">
        <v>0</v>
      </c>
      <c r="L80" s="84" t="b">
        <v>0</v>
      </c>
    </row>
    <row r="81" spans="1:12" ht="15">
      <c r="A81" s="84" t="s">
        <v>2945</v>
      </c>
      <c r="B81" s="84" t="s">
        <v>2986</v>
      </c>
      <c r="C81" s="84">
        <v>10</v>
      </c>
      <c r="D81" s="118">
        <v>0.0036428704456998974</v>
      </c>
      <c r="E81" s="118">
        <v>2.089381707360495</v>
      </c>
      <c r="F81" s="84" t="s">
        <v>3210</v>
      </c>
      <c r="G81" s="84" t="b">
        <v>0</v>
      </c>
      <c r="H81" s="84" t="b">
        <v>0</v>
      </c>
      <c r="I81" s="84" t="b">
        <v>0</v>
      </c>
      <c r="J81" s="84" t="b">
        <v>0</v>
      </c>
      <c r="K81" s="84" t="b">
        <v>0</v>
      </c>
      <c r="L81" s="84" t="b">
        <v>0</v>
      </c>
    </row>
    <row r="82" spans="1:12" ht="15">
      <c r="A82" s="84" t="s">
        <v>2986</v>
      </c>
      <c r="B82" s="84" t="s">
        <v>2946</v>
      </c>
      <c r="C82" s="84">
        <v>10</v>
      </c>
      <c r="D82" s="118">
        <v>0.0036428704456998974</v>
      </c>
      <c r="E82" s="118">
        <v>2.089381707360495</v>
      </c>
      <c r="F82" s="84" t="s">
        <v>3210</v>
      </c>
      <c r="G82" s="84" t="b">
        <v>0</v>
      </c>
      <c r="H82" s="84" t="b">
        <v>0</v>
      </c>
      <c r="I82" s="84" t="b">
        <v>0</v>
      </c>
      <c r="J82" s="84" t="b">
        <v>0</v>
      </c>
      <c r="K82" s="84" t="b">
        <v>0</v>
      </c>
      <c r="L82" s="84" t="b">
        <v>0</v>
      </c>
    </row>
    <row r="83" spans="1:12" ht="15">
      <c r="A83" s="84" t="s">
        <v>2480</v>
      </c>
      <c r="B83" s="84" t="s">
        <v>2987</v>
      </c>
      <c r="C83" s="84">
        <v>10</v>
      </c>
      <c r="D83" s="118">
        <v>0.0036428704456998974</v>
      </c>
      <c r="E83" s="118">
        <v>1.907961614799747</v>
      </c>
      <c r="F83" s="84" t="s">
        <v>3210</v>
      </c>
      <c r="G83" s="84" t="b">
        <v>0</v>
      </c>
      <c r="H83" s="84" t="b">
        <v>0</v>
      </c>
      <c r="I83" s="84" t="b">
        <v>0</v>
      </c>
      <c r="J83" s="84" t="b">
        <v>0</v>
      </c>
      <c r="K83" s="84" t="b">
        <v>0</v>
      </c>
      <c r="L83" s="84" t="b">
        <v>0</v>
      </c>
    </row>
    <row r="84" spans="1:12" ht="15">
      <c r="A84" s="84" t="s">
        <v>2987</v>
      </c>
      <c r="B84" s="84" t="s">
        <v>2481</v>
      </c>
      <c r="C84" s="84">
        <v>10</v>
      </c>
      <c r="D84" s="118">
        <v>0.0036428704456998974</v>
      </c>
      <c r="E84" s="118">
        <v>2.1985261767855633</v>
      </c>
      <c r="F84" s="84" t="s">
        <v>3210</v>
      </c>
      <c r="G84" s="84" t="b">
        <v>0</v>
      </c>
      <c r="H84" s="84" t="b">
        <v>0</v>
      </c>
      <c r="I84" s="84" t="b">
        <v>0</v>
      </c>
      <c r="J84" s="84" t="b">
        <v>0</v>
      </c>
      <c r="K84" s="84" t="b">
        <v>0</v>
      </c>
      <c r="L84" s="84" t="b">
        <v>0</v>
      </c>
    </row>
    <row r="85" spans="1:12" ht="15">
      <c r="A85" s="84" t="s">
        <v>2481</v>
      </c>
      <c r="B85" s="84" t="s">
        <v>2460</v>
      </c>
      <c r="C85" s="84">
        <v>10</v>
      </c>
      <c r="D85" s="118">
        <v>0.0036428704456998974</v>
      </c>
      <c r="E85" s="118">
        <v>1.7671624126265757</v>
      </c>
      <c r="F85" s="84" t="s">
        <v>3210</v>
      </c>
      <c r="G85" s="84" t="b">
        <v>0</v>
      </c>
      <c r="H85" s="84" t="b">
        <v>0</v>
      </c>
      <c r="I85" s="84" t="b">
        <v>0</v>
      </c>
      <c r="J85" s="84" t="b">
        <v>0</v>
      </c>
      <c r="K85" s="84" t="b">
        <v>0</v>
      </c>
      <c r="L85" s="84" t="b">
        <v>0</v>
      </c>
    </row>
    <row r="86" spans="1:12" ht="15">
      <c r="A86" s="84" t="s">
        <v>2460</v>
      </c>
      <c r="B86" s="84" t="s">
        <v>1562</v>
      </c>
      <c r="C86" s="84">
        <v>10</v>
      </c>
      <c r="D86" s="118">
        <v>0.0036428704456998974</v>
      </c>
      <c r="E86" s="118">
        <v>2.089381707360495</v>
      </c>
      <c r="F86" s="84" t="s">
        <v>3210</v>
      </c>
      <c r="G86" s="84" t="b">
        <v>0</v>
      </c>
      <c r="H86" s="84" t="b">
        <v>0</v>
      </c>
      <c r="I86" s="84" t="b">
        <v>0</v>
      </c>
      <c r="J86" s="84" t="b">
        <v>0</v>
      </c>
      <c r="K86" s="84" t="b">
        <v>0</v>
      </c>
      <c r="L86" s="84" t="b">
        <v>0</v>
      </c>
    </row>
    <row r="87" spans="1:12" ht="15">
      <c r="A87" s="84" t="s">
        <v>1562</v>
      </c>
      <c r="B87" s="84" t="s">
        <v>2950</v>
      </c>
      <c r="C87" s="84">
        <v>10</v>
      </c>
      <c r="D87" s="118">
        <v>0.0036428704456998974</v>
      </c>
      <c r="E87" s="118">
        <v>2.1985261767855633</v>
      </c>
      <c r="F87" s="84" t="s">
        <v>3210</v>
      </c>
      <c r="G87" s="84" t="b">
        <v>0</v>
      </c>
      <c r="H87" s="84" t="b">
        <v>0</v>
      </c>
      <c r="I87" s="84" t="b">
        <v>0</v>
      </c>
      <c r="J87" s="84" t="b">
        <v>0</v>
      </c>
      <c r="K87" s="84" t="b">
        <v>0</v>
      </c>
      <c r="L87" s="84" t="b">
        <v>0</v>
      </c>
    </row>
    <row r="88" spans="1:12" ht="15">
      <c r="A88" s="84" t="s">
        <v>2954</v>
      </c>
      <c r="B88" s="84" t="s">
        <v>2477</v>
      </c>
      <c r="C88" s="84">
        <v>10</v>
      </c>
      <c r="D88" s="118">
        <v>0.0036428704456998974</v>
      </c>
      <c r="E88" s="118">
        <v>1.8579876398379083</v>
      </c>
      <c r="F88" s="84" t="s">
        <v>3210</v>
      </c>
      <c r="G88" s="84" t="b">
        <v>0</v>
      </c>
      <c r="H88" s="84" t="b">
        <v>0</v>
      </c>
      <c r="I88" s="84" t="b">
        <v>0</v>
      </c>
      <c r="J88" s="84" t="b">
        <v>0</v>
      </c>
      <c r="K88" s="84" t="b">
        <v>0</v>
      </c>
      <c r="L88" s="84" t="b">
        <v>0</v>
      </c>
    </row>
    <row r="89" spans="1:12" ht="15">
      <c r="A89" s="84" t="s">
        <v>2478</v>
      </c>
      <c r="B89" s="84" t="s">
        <v>2951</v>
      </c>
      <c r="C89" s="84">
        <v>10</v>
      </c>
      <c r="D89" s="118">
        <v>0.0036428704456998974</v>
      </c>
      <c r="E89" s="118">
        <v>1.8579876398379083</v>
      </c>
      <c r="F89" s="84" t="s">
        <v>3210</v>
      </c>
      <c r="G89" s="84" t="b">
        <v>0</v>
      </c>
      <c r="H89" s="84" t="b">
        <v>0</v>
      </c>
      <c r="I89" s="84" t="b">
        <v>0</v>
      </c>
      <c r="J89" s="84" t="b">
        <v>0</v>
      </c>
      <c r="K89" s="84" t="b">
        <v>0</v>
      </c>
      <c r="L89" s="84" t="b">
        <v>0</v>
      </c>
    </row>
    <row r="90" spans="1:12" ht="15">
      <c r="A90" s="84" t="s">
        <v>2974</v>
      </c>
      <c r="B90" s="84" t="s">
        <v>2949</v>
      </c>
      <c r="C90" s="84">
        <v>10</v>
      </c>
      <c r="D90" s="118">
        <v>0.0036428704456998974</v>
      </c>
      <c r="E90" s="118">
        <v>2.1369301055390513</v>
      </c>
      <c r="F90" s="84" t="s">
        <v>3210</v>
      </c>
      <c r="G90" s="84" t="b">
        <v>0</v>
      </c>
      <c r="H90" s="84" t="b">
        <v>0</v>
      </c>
      <c r="I90" s="84" t="b">
        <v>0</v>
      </c>
      <c r="J90" s="84" t="b">
        <v>0</v>
      </c>
      <c r="K90" s="84" t="b">
        <v>0</v>
      </c>
      <c r="L90" s="84" t="b">
        <v>0</v>
      </c>
    </row>
    <row r="91" spans="1:12" ht="15">
      <c r="A91" s="84" t="s">
        <v>2949</v>
      </c>
      <c r="B91" s="84" t="s">
        <v>2975</v>
      </c>
      <c r="C91" s="84">
        <v>10</v>
      </c>
      <c r="D91" s="118">
        <v>0.0036428704456998974</v>
      </c>
      <c r="E91" s="118">
        <v>2.1369301055390513</v>
      </c>
      <c r="F91" s="84" t="s">
        <v>3210</v>
      </c>
      <c r="G91" s="84" t="b">
        <v>0</v>
      </c>
      <c r="H91" s="84" t="b">
        <v>0</v>
      </c>
      <c r="I91" s="84" t="b">
        <v>0</v>
      </c>
      <c r="J91" s="84" t="b">
        <v>0</v>
      </c>
      <c r="K91" s="84" t="b">
        <v>1</v>
      </c>
      <c r="L91" s="84" t="b">
        <v>0</v>
      </c>
    </row>
    <row r="92" spans="1:12" ht="15">
      <c r="A92" s="84" t="s">
        <v>2954</v>
      </c>
      <c r="B92" s="84" t="s">
        <v>2504</v>
      </c>
      <c r="C92" s="84">
        <v>10</v>
      </c>
      <c r="D92" s="118">
        <v>0.0036428704456998974</v>
      </c>
      <c r="E92" s="118">
        <v>1.7883517116965137</v>
      </c>
      <c r="F92" s="84" t="s">
        <v>3210</v>
      </c>
      <c r="G92" s="84" t="b">
        <v>0</v>
      </c>
      <c r="H92" s="84" t="b">
        <v>0</v>
      </c>
      <c r="I92" s="84" t="b">
        <v>0</v>
      </c>
      <c r="J92" s="84" t="b">
        <v>0</v>
      </c>
      <c r="K92" s="84" t="b">
        <v>0</v>
      </c>
      <c r="L92" s="84" t="b">
        <v>0</v>
      </c>
    </row>
    <row r="93" spans="1:12" ht="15">
      <c r="A93" s="84" t="s">
        <v>2500</v>
      </c>
      <c r="B93" s="84" t="s">
        <v>2990</v>
      </c>
      <c r="C93" s="84">
        <v>10</v>
      </c>
      <c r="D93" s="118">
        <v>0.0036428704456998974</v>
      </c>
      <c r="E93" s="118">
        <v>2.0436242167998198</v>
      </c>
      <c r="F93" s="84" t="s">
        <v>3210</v>
      </c>
      <c r="G93" s="84" t="b">
        <v>0</v>
      </c>
      <c r="H93" s="84" t="b">
        <v>0</v>
      </c>
      <c r="I93" s="84" t="b">
        <v>0</v>
      </c>
      <c r="J93" s="84" t="b">
        <v>0</v>
      </c>
      <c r="K93" s="84" t="b">
        <v>0</v>
      </c>
      <c r="L93" s="84" t="b">
        <v>0</v>
      </c>
    </row>
    <row r="94" spans="1:12" ht="15">
      <c r="A94" s="84" t="s">
        <v>2990</v>
      </c>
      <c r="B94" s="84" t="s">
        <v>2952</v>
      </c>
      <c r="C94" s="84">
        <v>10</v>
      </c>
      <c r="D94" s="118">
        <v>0.0036428704456998974</v>
      </c>
      <c r="E94" s="118">
        <v>2.1985261767855633</v>
      </c>
      <c r="F94" s="84" t="s">
        <v>3210</v>
      </c>
      <c r="G94" s="84" t="b">
        <v>0</v>
      </c>
      <c r="H94" s="84" t="b">
        <v>0</v>
      </c>
      <c r="I94" s="84" t="b">
        <v>0</v>
      </c>
      <c r="J94" s="84" t="b">
        <v>0</v>
      </c>
      <c r="K94" s="84" t="b">
        <v>0</v>
      </c>
      <c r="L94" s="84" t="b">
        <v>0</v>
      </c>
    </row>
    <row r="95" spans="1:12" ht="15">
      <c r="A95" s="84" t="s">
        <v>327</v>
      </c>
      <c r="B95" s="84" t="s">
        <v>2972</v>
      </c>
      <c r="C95" s="84">
        <v>9</v>
      </c>
      <c r="D95" s="118">
        <v>0.0033961112022275323</v>
      </c>
      <c r="E95" s="118">
        <v>2.4793527863612574</v>
      </c>
      <c r="F95" s="84" t="s">
        <v>3210</v>
      </c>
      <c r="G95" s="84" t="b">
        <v>0</v>
      </c>
      <c r="H95" s="84" t="b">
        <v>0</v>
      </c>
      <c r="I95" s="84" t="b">
        <v>0</v>
      </c>
      <c r="J95" s="84" t="b">
        <v>0</v>
      </c>
      <c r="K95" s="84" t="b">
        <v>0</v>
      </c>
      <c r="L95" s="84" t="b">
        <v>0</v>
      </c>
    </row>
    <row r="96" spans="1:12" ht="15">
      <c r="A96" s="84" t="s">
        <v>2975</v>
      </c>
      <c r="B96" s="84" t="s">
        <v>2991</v>
      </c>
      <c r="C96" s="84">
        <v>9</v>
      </c>
      <c r="D96" s="118">
        <v>0.0033961112022275323</v>
      </c>
      <c r="E96" s="118">
        <v>2.4793527863612574</v>
      </c>
      <c r="F96" s="84" t="s">
        <v>3210</v>
      </c>
      <c r="G96" s="84" t="b">
        <v>0</v>
      </c>
      <c r="H96" s="84" t="b">
        <v>1</v>
      </c>
      <c r="I96" s="84" t="b">
        <v>0</v>
      </c>
      <c r="J96" s="84" t="b">
        <v>0</v>
      </c>
      <c r="K96" s="84" t="b">
        <v>0</v>
      </c>
      <c r="L96" s="84" t="b">
        <v>0</v>
      </c>
    </row>
    <row r="97" spans="1:12" ht="15">
      <c r="A97" s="84" t="s">
        <v>2945</v>
      </c>
      <c r="B97" s="84" t="s">
        <v>2976</v>
      </c>
      <c r="C97" s="84">
        <v>9</v>
      </c>
      <c r="D97" s="118">
        <v>0.0033961112022275323</v>
      </c>
      <c r="E97" s="118">
        <v>2.002231531641595</v>
      </c>
      <c r="F97" s="84" t="s">
        <v>3210</v>
      </c>
      <c r="G97" s="84" t="b">
        <v>0</v>
      </c>
      <c r="H97" s="84" t="b">
        <v>0</v>
      </c>
      <c r="I97" s="84" t="b">
        <v>0</v>
      </c>
      <c r="J97" s="84" t="b">
        <v>0</v>
      </c>
      <c r="K97" s="84" t="b">
        <v>0</v>
      </c>
      <c r="L97" s="84" t="b">
        <v>0</v>
      </c>
    </row>
    <row r="98" spans="1:12" ht="15">
      <c r="A98" s="84" t="s">
        <v>2976</v>
      </c>
      <c r="B98" s="84" t="s">
        <v>2946</v>
      </c>
      <c r="C98" s="84">
        <v>9</v>
      </c>
      <c r="D98" s="118">
        <v>0.0033961112022275323</v>
      </c>
      <c r="E98" s="118">
        <v>2.002231531641595</v>
      </c>
      <c r="F98" s="84" t="s">
        <v>3210</v>
      </c>
      <c r="G98" s="84" t="b">
        <v>0</v>
      </c>
      <c r="H98" s="84" t="b">
        <v>0</v>
      </c>
      <c r="I98" s="84" t="b">
        <v>0</v>
      </c>
      <c r="J98" s="84" t="b">
        <v>0</v>
      </c>
      <c r="K98" s="84" t="b">
        <v>0</v>
      </c>
      <c r="L98" s="84" t="b">
        <v>0</v>
      </c>
    </row>
    <row r="99" spans="1:12" ht="15">
      <c r="A99" s="84" t="s">
        <v>2478</v>
      </c>
      <c r="B99" s="84" t="s">
        <v>2476</v>
      </c>
      <c r="C99" s="84">
        <v>9</v>
      </c>
      <c r="D99" s="118">
        <v>0.0033961112022275323</v>
      </c>
      <c r="E99" s="118">
        <v>1.636138890221552</v>
      </c>
      <c r="F99" s="84" t="s">
        <v>3210</v>
      </c>
      <c r="G99" s="84" t="b">
        <v>0</v>
      </c>
      <c r="H99" s="84" t="b">
        <v>0</v>
      </c>
      <c r="I99" s="84" t="b">
        <v>0</v>
      </c>
      <c r="J99" s="84" t="b">
        <v>0</v>
      </c>
      <c r="K99" s="84" t="b">
        <v>0</v>
      </c>
      <c r="L99" s="84" t="b">
        <v>0</v>
      </c>
    </row>
    <row r="100" spans="1:12" ht="15">
      <c r="A100" s="84" t="s">
        <v>2476</v>
      </c>
      <c r="B100" s="84" t="s">
        <v>2955</v>
      </c>
      <c r="C100" s="84">
        <v>9</v>
      </c>
      <c r="D100" s="118">
        <v>0.0033961112022275323</v>
      </c>
      <c r="E100" s="118">
        <v>1.7267999539526067</v>
      </c>
      <c r="F100" s="84" t="s">
        <v>3210</v>
      </c>
      <c r="G100" s="84" t="b">
        <v>0</v>
      </c>
      <c r="H100" s="84" t="b">
        <v>0</v>
      </c>
      <c r="I100" s="84" t="b">
        <v>0</v>
      </c>
      <c r="J100" s="84" t="b">
        <v>0</v>
      </c>
      <c r="K100" s="84" t="b">
        <v>0</v>
      </c>
      <c r="L100" s="84" t="b">
        <v>0</v>
      </c>
    </row>
    <row r="101" spans="1:12" ht="15">
      <c r="A101" s="84" t="s">
        <v>2445</v>
      </c>
      <c r="B101" s="84" t="s">
        <v>2950</v>
      </c>
      <c r="C101" s="84">
        <v>9</v>
      </c>
      <c r="D101" s="118">
        <v>0.0033961112022275323</v>
      </c>
      <c r="E101" s="118">
        <v>1.1484473124422454</v>
      </c>
      <c r="F101" s="84" t="s">
        <v>3210</v>
      </c>
      <c r="G101" s="84" t="b">
        <v>0</v>
      </c>
      <c r="H101" s="84" t="b">
        <v>0</v>
      </c>
      <c r="I101" s="84" t="b">
        <v>0</v>
      </c>
      <c r="J101" s="84" t="b">
        <v>0</v>
      </c>
      <c r="K101" s="84" t="b">
        <v>0</v>
      </c>
      <c r="L101" s="84" t="b">
        <v>0</v>
      </c>
    </row>
    <row r="102" spans="1:12" ht="15">
      <c r="A102" s="84" t="s">
        <v>2982</v>
      </c>
      <c r="B102" s="84" t="s">
        <v>2479</v>
      </c>
      <c r="C102" s="84">
        <v>9</v>
      </c>
      <c r="D102" s="118">
        <v>0.0033961112022275323</v>
      </c>
      <c r="E102" s="118">
        <v>1.9564740410809196</v>
      </c>
      <c r="F102" s="84" t="s">
        <v>3210</v>
      </c>
      <c r="G102" s="84" t="b">
        <v>0</v>
      </c>
      <c r="H102" s="84" t="b">
        <v>0</v>
      </c>
      <c r="I102" s="84" t="b">
        <v>0</v>
      </c>
      <c r="J102" s="84" t="b">
        <v>0</v>
      </c>
      <c r="K102" s="84" t="b">
        <v>0</v>
      </c>
      <c r="L102" s="84" t="b">
        <v>0</v>
      </c>
    </row>
    <row r="103" spans="1:12" ht="15">
      <c r="A103" s="84" t="s">
        <v>2459</v>
      </c>
      <c r="B103" s="84" t="s">
        <v>2961</v>
      </c>
      <c r="C103" s="84">
        <v>9</v>
      </c>
      <c r="D103" s="118">
        <v>0.0033961112022275323</v>
      </c>
      <c r="E103" s="118">
        <v>1.797381028238314</v>
      </c>
      <c r="F103" s="84" t="s">
        <v>3210</v>
      </c>
      <c r="G103" s="84" t="b">
        <v>0</v>
      </c>
      <c r="H103" s="84" t="b">
        <v>0</v>
      </c>
      <c r="I103" s="84" t="b">
        <v>0</v>
      </c>
      <c r="J103" s="84" t="b">
        <v>0</v>
      </c>
      <c r="K103" s="84" t="b">
        <v>0</v>
      </c>
      <c r="L103" s="84" t="b">
        <v>0</v>
      </c>
    </row>
    <row r="104" spans="1:12" ht="15">
      <c r="A104" s="84" t="s">
        <v>2445</v>
      </c>
      <c r="B104" s="84" t="s">
        <v>2993</v>
      </c>
      <c r="C104" s="84">
        <v>9</v>
      </c>
      <c r="D104" s="118">
        <v>0.0033961112022275323</v>
      </c>
      <c r="E104" s="118">
        <v>1.5164240977368397</v>
      </c>
      <c r="F104" s="84" t="s">
        <v>3210</v>
      </c>
      <c r="G104" s="84" t="b">
        <v>0</v>
      </c>
      <c r="H104" s="84" t="b">
        <v>0</v>
      </c>
      <c r="I104" s="84" t="b">
        <v>0</v>
      </c>
      <c r="J104" s="84" t="b">
        <v>0</v>
      </c>
      <c r="K104" s="84" t="b">
        <v>0</v>
      </c>
      <c r="L104" s="84" t="b">
        <v>0</v>
      </c>
    </row>
    <row r="105" spans="1:12" ht="15">
      <c r="A105" s="84" t="s">
        <v>2445</v>
      </c>
      <c r="B105" s="84" t="s">
        <v>2462</v>
      </c>
      <c r="C105" s="84">
        <v>9</v>
      </c>
      <c r="D105" s="118">
        <v>0.0033961112022275323</v>
      </c>
      <c r="E105" s="118">
        <v>1.1484473124422454</v>
      </c>
      <c r="F105" s="84" t="s">
        <v>3210</v>
      </c>
      <c r="G105" s="84" t="b">
        <v>0</v>
      </c>
      <c r="H105" s="84" t="b">
        <v>0</v>
      </c>
      <c r="I105" s="84" t="b">
        <v>0</v>
      </c>
      <c r="J105" s="84" t="b">
        <v>0</v>
      </c>
      <c r="K105" s="84" t="b">
        <v>0</v>
      </c>
      <c r="L105" s="84" t="b">
        <v>0</v>
      </c>
    </row>
    <row r="106" spans="1:12" ht="15">
      <c r="A106" s="84" t="s">
        <v>2445</v>
      </c>
      <c r="B106" s="84" t="s">
        <v>2502</v>
      </c>
      <c r="C106" s="84">
        <v>9</v>
      </c>
      <c r="D106" s="118">
        <v>0.0033961112022275323</v>
      </c>
      <c r="E106" s="118">
        <v>0.8796020001496654</v>
      </c>
      <c r="F106" s="84" t="s">
        <v>3210</v>
      </c>
      <c r="G106" s="84" t="b">
        <v>0</v>
      </c>
      <c r="H106" s="84" t="b">
        <v>0</v>
      </c>
      <c r="I106" s="84" t="b">
        <v>0</v>
      </c>
      <c r="J106" s="84" t="b">
        <v>0</v>
      </c>
      <c r="K106" s="84" t="b">
        <v>0</v>
      </c>
      <c r="L106" s="84" t="b">
        <v>0</v>
      </c>
    </row>
    <row r="107" spans="1:12" ht="15">
      <c r="A107" s="84" t="s">
        <v>2444</v>
      </c>
      <c r="B107" s="84" t="s">
        <v>2479</v>
      </c>
      <c r="C107" s="84">
        <v>9</v>
      </c>
      <c r="D107" s="118">
        <v>0.004051776883143558</v>
      </c>
      <c r="E107" s="118">
        <v>0.7830228781914469</v>
      </c>
      <c r="F107" s="84" t="s">
        <v>3210</v>
      </c>
      <c r="G107" s="84" t="b">
        <v>0</v>
      </c>
      <c r="H107" s="84" t="b">
        <v>0</v>
      </c>
      <c r="I107" s="84" t="b">
        <v>0</v>
      </c>
      <c r="J107" s="84" t="b">
        <v>0</v>
      </c>
      <c r="K107" s="84" t="b">
        <v>0</v>
      </c>
      <c r="L107" s="84" t="b">
        <v>0</v>
      </c>
    </row>
    <row r="108" spans="1:12" ht="15">
      <c r="A108" s="84" t="s">
        <v>2494</v>
      </c>
      <c r="B108" s="84" t="s">
        <v>2493</v>
      </c>
      <c r="C108" s="84">
        <v>9</v>
      </c>
      <c r="D108" s="118">
        <v>0.0033961112022275323</v>
      </c>
      <c r="E108" s="118">
        <v>2.1653578135329083</v>
      </c>
      <c r="F108" s="84" t="s">
        <v>3210</v>
      </c>
      <c r="G108" s="84" t="b">
        <v>0</v>
      </c>
      <c r="H108" s="84" t="b">
        <v>0</v>
      </c>
      <c r="I108" s="84" t="b">
        <v>0</v>
      </c>
      <c r="J108" s="84" t="b">
        <v>0</v>
      </c>
      <c r="K108" s="84" t="b">
        <v>0</v>
      </c>
      <c r="L108" s="84" t="b">
        <v>0</v>
      </c>
    </row>
    <row r="109" spans="1:12" ht="15">
      <c r="A109" s="84" t="s">
        <v>2493</v>
      </c>
      <c r="B109" s="84" t="s">
        <v>2499</v>
      </c>
      <c r="C109" s="84">
        <v>9</v>
      </c>
      <c r="D109" s="118">
        <v>0.0033961112022275323</v>
      </c>
      <c r="E109" s="118">
        <v>1.8828112235629404</v>
      </c>
      <c r="F109" s="84" t="s">
        <v>3210</v>
      </c>
      <c r="G109" s="84" t="b">
        <v>0</v>
      </c>
      <c r="H109" s="84" t="b">
        <v>0</v>
      </c>
      <c r="I109" s="84" t="b">
        <v>0</v>
      </c>
      <c r="J109" s="84" t="b">
        <v>0</v>
      </c>
      <c r="K109" s="84" t="b">
        <v>0</v>
      </c>
      <c r="L109" s="84" t="b">
        <v>0</v>
      </c>
    </row>
    <row r="110" spans="1:12" ht="15">
      <c r="A110" s="84" t="s">
        <v>328</v>
      </c>
      <c r="B110" s="84" t="s">
        <v>2945</v>
      </c>
      <c r="C110" s="84">
        <v>8</v>
      </c>
      <c r="D110" s="118">
        <v>0.0031355520940212337</v>
      </c>
      <c r="E110" s="118">
        <v>2.105772123548664</v>
      </c>
      <c r="F110" s="84" t="s">
        <v>3210</v>
      </c>
      <c r="G110" s="84" t="b">
        <v>0</v>
      </c>
      <c r="H110" s="84" t="b">
        <v>0</v>
      </c>
      <c r="I110" s="84" t="b">
        <v>0</v>
      </c>
      <c r="J110" s="84" t="b">
        <v>0</v>
      </c>
      <c r="K110" s="84" t="b">
        <v>0</v>
      </c>
      <c r="L110" s="84" t="b">
        <v>0</v>
      </c>
    </row>
    <row r="111" spans="1:12" ht="15">
      <c r="A111" s="84" t="s">
        <v>2479</v>
      </c>
      <c r="B111" s="84" t="s">
        <v>2994</v>
      </c>
      <c r="C111" s="84">
        <v>8</v>
      </c>
      <c r="D111" s="118">
        <v>0.0031355520940212337</v>
      </c>
      <c r="E111" s="118">
        <v>2.105772123548664</v>
      </c>
      <c r="F111" s="84" t="s">
        <v>3210</v>
      </c>
      <c r="G111" s="84" t="b">
        <v>0</v>
      </c>
      <c r="H111" s="84" t="b">
        <v>0</v>
      </c>
      <c r="I111" s="84" t="b">
        <v>0</v>
      </c>
      <c r="J111" s="84" t="b">
        <v>0</v>
      </c>
      <c r="K111" s="84" t="b">
        <v>0</v>
      </c>
      <c r="L111" s="84" t="b">
        <v>0</v>
      </c>
    </row>
    <row r="112" spans="1:12" ht="15">
      <c r="A112" s="84" t="s">
        <v>2504</v>
      </c>
      <c r="B112" s="84" t="s">
        <v>2503</v>
      </c>
      <c r="C112" s="84">
        <v>8</v>
      </c>
      <c r="D112" s="118">
        <v>0.0031355520940212337</v>
      </c>
      <c r="E112" s="118">
        <v>1.6500490135302324</v>
      </c>
      <c r="F112" s="84" t="s">
        <v>3210</v>
      </c>
      <c r="G112" s="84" t="b">
        <v>0</v>
      </c>
      <c r="H112" s="84" t="b">
        <v>0</v>
      </c>
      <c r="I112" s="84" t="b">
        <v>0</v>
      </c>
      <c r="J112" s="84" t="b">
        <v>0</v>
      </c>
      <c r="K112" s="84" t="b">
        <v>0</v>
      </c>
      <c r="L112" s="84" t="b">
        <v>0</v>
      </c>
    </row>
    <row r="113" spans="1:12" ht="15">
      <c r="A113" s="84" t="s">
        <v>2447</v>
      </c>
      <c r="B113" s="84" t="s">
        <v>2505</v>
      </c>
      <c r="C113" s="84">
        <v>8</v>
      </c>
      <c r="D113" s="118">
        <v>0.0031355520940212337</v>
      </c>
      <c r="E113" s="118">
        <v>1.5652982609417867</v>
      </c>
      <c r="F113" s="84" t="s">
        <v>3210</v>
      </c>
      <c r="G113" s="84" t="b">
        <v>0</v>
      </c>
      <c r="H113" s="84" t="b">
        <v>0</v>
      </c>
      <c r="I113" s="84" t="b">
        <v>0</v>
      </c>
      <c r="J113" s="84" t="b">
        <v>0</v>
      </c>
      <c r="K113" s="84" t="b">
        <v>0</v>
      </c>
      <c r="L113" s="84" t="b">
        <v>0</v>
      </c>
    </row>
    <row r="114" spans="1:12" ht="15">
      <c r="A114" s="84" t="s">
        <v>2505</v>
      </c>
      <c r="B114" s="84" t="s">
        <v>2503</v>
      </c>
      <c r="C114" s="84">
        <v>8</v>
      </c>
      <c r="D114" s="118">
        <v>0.0031355520940212337</v>
      </c>
      <c r="E114" s="118">
        <v>1.8026591767363906</v>
      </c>
      <c r="F114" s="84" t="s">
        <v>3210</v>
      </c>
      <c r="G114" s="84" t="b">
        <v>0</v>
      </c>
      <c r="H114" s="84" t="b">
        <v>0</v>
      </c>
      <c r="I114" s="84" t="b">
        <v>0</v>
      </c>
      <c r="J114" s="84" t="b">
        <v>0</v>
      </c>
      <c r="K114" s="84" t="b">
        <v>0</v>
      </c>
      <c r="L114" s="84" t="b">
        <v>0</v>
      </c>
    </row>
    <row r="115" spans="1:12" ht="15">
      <c r="A115" s="84" t="s">
        <v>2959</v>
      </c>
      <c r="B115" s="84" t="s">
        <v>2945</v>
      </c>
      <c r="C115" s="84">
        <v>8</v>
      </c>
      <c r="D115" s="118">
        <v>0.0031355520940212337</v>
      </c>
      <c r="E115" s="118">
        <v>1.778413189162334</v>
      </c>
      <c r="F115" s="84" t="s">
        <v>3210</v>
      </c>
      <c r="G115" s="84" t="b">
        <v>0</v>
      </c>
      <c r="H115" s="84" t="b">
        <v>0</v>
      </c>
      <c r="I115" s="84" t="b">
        <v>0</v>
      </c>
      <c r="J115" s="84" t="b">
        <v>0</v>
      </c>
      <c r="K115" s="84" t="b">
        <v>0</v>
      </c>
      <c r="L115" s="84" t="b">
        <v>0</v>
      </c>
    </row>
    <row r="116" spans="1:12" ht="15">
      <c r="A116" s="84" t="s">
        <v>2945</v>
      </c>
      <c r="B116" s="84" t="s">
        <v>2946</v>
      </c>
      <c r="C116" s="84">
        <v>8</v>
      </c>
      <c r="D116" s="118">
        <v>0.0031355520940212337</v>
      </c>
      <c r="E116" s="118">
        <v>1.5611079301934512</v>
      </c>
      <c r="F116" s="84" t="s">
        <v>3210</v>
      </c>
      <c r="G116" s="84" t="b">
        <v>0</v>
      </c>
      <c r="H116" s="84" t="b">
        <v>0</v>
      </c>
      <c r="I116" s="84" t="b">
        <v>0</v>
      </c>
      <c r="J116" s="84" t="b">
        <v>0</v>
      </c>
      <c r="K116" s="84" t="b">
        <v>0</v>
      </c>
      <c r="L116" s="84" t="b">
        <v>0</v>
      </c>
    </row>
    <row r="117" spans="1:12" ht="15">
      <c r="A117" s="84" t="s">
        <v>2992</v>
      </c>
      <c r="B117" s="84" t="s">
        <v>2960</v>
      </c>
      <c r="C117" s="84">
        <v>8</v>
      </c>
      <c r="D117" s="118">
        <v>0.0031355520940212337</v>
      </c>
      <c r="E117" s="118">
        <v>2.2391440276938273</v>
      </c>
      <c r="F117" s="84" t="s">
        <v>3210</v>
      </c>
      <c r="G117" s="84" t="b">
        <v>0</v>
      </c>
      <c r="H117" s="84" t="b">
        <v>0</v>
      </c>
      <c r="I117" s="84" t="b">
        <v>0</v>
      </c>
      <c r="J117" s="84" t="b">
        <v>0</v>
      </c>
      <c r="K117" s="84" t="b">
        <v>0</v>
      </c>
      <c r="L117" s="84" t="b">
        <v>0</v>
      </c>
    </row>
    <row r="118" spans="1:12" ht="15">
      <c r="A118" s="84" t="s">
        <v>2988</v>
      </c>
      <c r="B118" s="84" t="s">
        <v>2996</v>
      </c>
      <c r="C118" s="84">
        <v>8</v>
      </c>
      <c r="D118" s="118">
        <v>0.003822835189144479</v>
      </c>
      <c r="E118" s="118">
        <v>2.5207454715194824</v>
      </c>
      <c r="F118" s="84" t="s">
        <v>3210</v>
      </c>
      <c r="G118" s="84" t="b">
        <v>0</v>
      </c>
      <c r="H118" s="84" t="b">
        <v>0</v>
      </c>
      <c r="I118" s="84" t="b">
        <v>0</v>
      </c>
      <c r="J118" s="84" t="b">
        <v>0</v>
      </c>
      <c r="K118" s="84" t="b">
        <v>0</v>
      </c>
      <c r="L118" s="84" t="b">
        <v>0</v>
      </c>
    </row>
    <row r="119" spans="1:12" ht="15">
      <c r="A119" s="84" t="s">
        <v>2444</v>
      </c>
      <c r="B119" s="84" t="s">
        <v>2973</v>
      </c>
      <c r="C119" s="84">
        <v>8</v>
      </c>
      <c r="D119" s="118">
        <v>0.003420800351117809</v>
      </c>
      <c r="E119" s="118">
        <v>1.1298103644161033</v>
      </c>
      <c r="F119" s="84" t="s">
        <v>3210</v>
      </c>
      <c r="G119" s="84" t="b">
        <v>0</v>
      </c>
      <c r="H119" s="84" t="b">
        <v>0</v>
      </c>
      <c r="I119" s="84" t="b">
        <v>0</v>
      </c>
      <c r="J119" s="84" t="b">
        <v>0</v>
      </c>
      <c r="K119" s="84" t="b">
        <v>0</v>
      </c>
      <c r="L119" s="84" t="b">
        <v>0</v>
      </c>
    </row>
    <row r="120" spans="1:12" ht="15">
      <c r="A120" s="84" t="s">
        <v>2997</v>
      </c>
      <c r="B120" s="84" t="s">
        <v>2998</v>
      </c>
      <c r="C120" s="84">
        <v>8</v>
      </c>
      <c r="D120" s="118">
        <v>0.0031355520940212337</v>
      </c>
      <c r="E120" s="118">
        <v>2.6176554845275386</v>
      </c>
      <c r="F120" s="84" t="s">
        <v>3210</v>
      </c>
      <c r="G120" s="84" t="b">
        <v>0</v>
      </c>
      <c r="H120" s="84" t="b">
        <v>0</v>
      </c>
      <c r="I120" s="84" t="b">
        <v>0</v>
      </c>
      <c r="J120" s="84" t="b">
        <v>0</v>
      </c>
      <c r="K120" s="84" t="b">
        <v>0</v>
      </c>
      <c r="L120" s="84" t="b">
        <v>0</v>
      </c>
    </row>
    <row r="121" spans="1:12" ht="15">
      <c r="A121" s="84" t="s">
        <v>2998</v>
      </c>
      <c r="B121" s="84" t="s">
        <v>2493</v>
      </c>
      <c r="C121" s="84">
        <v>8</v>
      </c>
      <c r="D121" s="118">
        <v>0.0031355520940212337</v>
      </c>
      <c r="E121" s="118">
        <v>2.2902965501412083</v>
      </c>
      <c r="F121" s="84" t="s">
        <v>3210</v>
      </c>
      <c r="G121" s="84" t="b">
        <v>0</v>
      </c>
      <c r="H121" s="84" t="b">
        <v>0</v>
      </c>
      <c r="I121" s="84" t="b">
        <v>0</v>
      </c>
      <c r="J121" s="84" t="b">
        <v>0</v>
      </c>
      <c r="K121" s="84" t="b">
        <v>0</v>
      </c>
      <c r="L121" s="84" t="b">
        <v>0</v>
      </c>
    </row>
    <row r="122" spans="1:12" ht="15">
      <c r="A122" s="84" t="s">
        <v>2493</v>
      </c>
      <c r="B122" s="84" t="s">
        <v>2999</v>
      </c>
      <c r="C122" s="84">
        <v>8</v>
      </c>
      <c r="D122" s="118">
        <v>0.0031355520940212337</v>
      </c>
      <c r="E122" s="118">
        <v>2.2902965501412083</v>
      </c>
      <c r="F122" s="84" t="s">
        <v>3210</v>
      </c>
      <c r="G122" s="84" t="b">
        <v>0</v>
      </c>
      <c r="H122" s="84" t="b">
        <v>0</v>
      </c>
      <c r="I122" s="84" t="b">
        <v>0</v>
      </c>
      <c r="J122" s="84" t="b">
        <v>0</v>
      </c>
      <c r="K122" s="84" t="b">
        <v>0</v>
      </c>
      <c r="L122" s="84" t="b">
        <v>0</v>
      </c>
    </row>
    <row r="123" spans="1:12" ht="15">
      <c r="A123" s="84" t="s">
        <v>2999</v>
      </c>
      <c r="B123" s="84" t="s">
        <v>2495</v>
      </c>
      <c r="C123" s="84">
        <v>8</v>
      </c>
      <c r="D123" s="118">
        <v>0.0031355520940212337</v>
      </c>
      <c r="E123" s="118">
        <v>2.5207454715194824</v>
      </c>
      <c r="F123" s="84" t="s">
        <v>3210</v>
      </c>
      <c r="G123" s="84" t="b">
        <v>0</v>
      </c>
      <c r="H123" s="84" t="b">
        <v>0</v>
      </c>
      <c r="I123" s="84" t="b">
        <v>0</v>
      </c>
      <c r="J123" s="84" t="b">
        <v>0</v>
      </c>
      <c r="K123" s="84" t="b">
        <v>0</v>
      </c>
      <c r="L123" s="84" t="b">
        <v>0</v>
      </c>
    </row>
    <row r="124" spans="1:12" ht="15">
      <c r="A124" s="84" t="s">
        <v>2495</v>
      </c>
      <c r="B124" s="84" t="s">
        <v>2480</v>
      </c>
      <c r="C124" s="84">
        <v>8</v>
      </c>
      <c r="D124" s="118">
        <v>0.0031355520940212337</v>
      </c>
      <c r="E124" s="118">
        <v>1.7696589166334653</v>
      </c>
      <c r="F124" s="84" t="s">
        <v>3210</v>
      </c>
      <c r="G124" s="84" t="b">
        <v>0</v>
      </c>
      <c r="H124" s="84" t="b">
        <v>0</v>
      </c>
      <c r="I124" s="84" t="b">
        <v>0</v>
      </c>
      <c r="J124" s="84" t="b">
        <v>0</v>
      </c>
      <c r="K124" s="84" t="b">
        <v>0</v>
      </c>
      <c r="L124" s="84" t="b">
        <v>0</v>
      </c>
    </row>
    <row r="125" spans="1:12" ht="15">
      <c r="A125" s="84" t="s">
        <v>2480</v>
      </c>
      <c r="B125" s="84" t="s">
        <v>2500</v>
      </c>
      <c r="C125" s="84">
        <v>8</v>
      </c>
      <c r="D125" s="118">
        <v>0.0031355520940212337</v>
      </c>
      <c r="E125" s="118">
        <v>1.333930347072028</v>
      </c>
      <c r="F125" s="84" t="s">
        <v>3210</v>
      </c>
      <c r="G125" s="84" t="b">
        <v>0</v>
      </c>
      <c r="H125" s="84" t="b">
        <v>0</v>
      </c>
      <c r="I125" s="84" t="b">
        <v>0</v>
      </c>
      <c r="J125" s="84" t="b">
        <v>0</v>
      </c>
      <c r="K125" s="84" t="b">
        <v>0</v>
      </c>
      <c r="L125" s="84" t="b">
        <v>0</v>
      </c>
    </row>
    <row r="126" spans="1:12" ht="15">
      <c r="A126" s="84" t="s">
        <v>2952</v>
      </c>
      <c r="B126" s="84" t="s">
        <v>231</v>
      </c>
      <c r="C126" s="84">
        <v>8</v>
      </c>
      <c r="D126" s="118">
        <v>0.0031355520940212337</v>
      </c>
      <c r="E126" s="118">
        <v>2.1985261767855633</v>
      </c>
      <c r="F126" s="84" t="s">
        <v>3210</v>
      </c>
      <c r="G126" s="84" t="b">
        <v>0</v>
      </c>
      <c r="H126" s="84" t="b">
        <v>0</v>
      </c>
      <c r="I126" s="84" t="b">
        <v>0</v>
      </c>
      <c r="J126" s="84" t="b">
        <v>0</v>
      </c>
      <c r="K126" s="84" t="b">
        <v>0</v>
      </c>
      <c r="L126" s="84" t="b">
        <v>0</v>
      </c>
    </row>
    <row r="127" spans="1:12" ht="15">
      <c r="A127" s="84" t="s">
        <v>231</v>
      </c>
      <c r="B127" s="84" t="s">
        <v>2983</v>
      </c>
      <c r="C127" s="84">
        <v>8</v>
      </c>
      <c r="D127" s="118">
        <v>0.0031355520940212337</v>
      </c>
      <c r="E127" s="118">
        <v>2.428200263913876</v>
      </c>
      <c r="F127" s="84" t="s">
        <v>3210</v>
      </c>
      <c r="G127" s="84" t="b">
        <v>0</v>
      </c>
      <c r="H127" s="84" t="b">
        <v>0</v>
      </c>
      <c r="I127" s="84" t="b">
        <v>0</v>
      </c>
      <c r="J127" s="84" t="b">
        <v>0</v>
      </c>
      <c r="K127" s="84" t="b">
        <v>0</v>
      </c>
      <c r="L127" s="84" t="b">
        <v>0</v>
      </c>
    </row>
    <row r="128" spans="1:12" ht="15">
      <c r="A128" s="84" t="s">
        <v>2983</v>
      </c>
      <c r="B128" s="84" t="s">
        <v>2496</v>
      </c>
      <c r="C128" s="84">
        <v>8</v>
      </c>
      <c r="D128" s="118">
        <v>0.0031355520940212337</v>
      </c>
      <c r="E128" s="118">
        <v>2.236314737674963</v>
      </c>
      <c r="F128" s="84" t="s">
        <v>3210</v>
      </c>
      <c r="G128" s="84" t="b">
        <v>0</v>
      </c>
      <c r="H128" s="84" t="b">
        <v>0</v>
      </c>
      <c r="I128" s="84" t="b">
        <v>0</v>
      </c>
      <c r="J128" s="84" t="b">
        <v>0</v>
      </c>
      <c r="K128" s="84" t="b">
        <v>0</v>
      </c>
      <c r="L128" s="84" t="b">
        <v>0</v>
      </c>
    </row>
    <row r="129" spans="1:12" ht="15">
      <c r="A129" s="84" t="s">
        <v>2496</v>
      </c>
      <c r="B129" s="84" t="s">
        <v>3000</v>
      </c>
      <c r="C129" s="84">
        <v>8</v>
      </c>
      <c r="D129" s="118">
        <v>0.0031355520940212337</v>
      </c>
      <c r="E129" s="118">
        <v>2.374617435841244</v>
      </c>
      <c r="F129" s="84" t="s">
        <v>3210</v>
      </c>
      <c r="G129" s="84" t="b">
        <v>0</v>
      </c>
      <c r="H129" s="84" t="b">
        <v>0</v>
      </c>
      <c r="I129" s="84" t="b">
        <v>0</v>
      </c>
      <c r="J129" s="84" t="b">
        <v>0</v>
      </c>
      <c r="K129" s="84" t="b">
        <v>0</v>
      </c>
      <c r="L129" s="84" t="b">
        <v>0</v>
      </c>
    </row>
    <row r="130" spans="1:12" ht="15">
      <c r="A130" s="84" t="s">
        <v>3000</v>
      </c>
      <c r="B130" s="84" t="s">
        <v>2504</v>
      </c>
      <c r="C130" s="84">
        <v>8</v>
      </c>
      <c r="D130" s="118">
        <v>0.0031355520940212337</v>
      </c>
      <c r="E130" s="118">
        <v>2.089381707360495</v>
      </c>
      <c r="F130" s="84" t="s">
        <v>3210</v>
      </c>
      <c r="G130" s="84" t="b">
        <v>0</v>
      </c>
      <c r="H130" s="84" t="b">
        <v>0</v>
      </c>
      <c r="I130" s="84" t="b">
        <v>0</v>
      </c>
      <c r="J130" s="84" t="b">
        <v>0</v>
      </c>
      <c r="K130" s="84" t="b">
        <v>0</v>
      </c>
      <c r="L130" s="84" t="b">
        <v>0</v>
      </c>
    </row>
    <row r="131" spans="1:12" ht="15">
      <c r="A131" s="84" t="s">
        <v>2504</v>
      </c>
      <c r="B131" s="84" t="s">
        <v>2497</v>
      </c>
      <c r="C131" s="84">
        <v>8</v>
      </c>
      <c r="D131" s="118">
        <v>0.0031355520940212337</v>
      </c>
      <c r="E131" s="118">
        <v>1.9510790091942136</v>
      </c>
      <c r="F131" s="84" t="s">
        <v>3210</v>
      </c>
      <c r="G131" s="84" t="b">
        <v>0</v>
      </c>
      <c r="H131" s="84" t="b">
        <v>0</v>
      </c>
      <c r="I131" s="84" t="b">
        <v>0</v>
      </c>
      <c r="J131" s="84" t="b">
        <v>0</v>
      </c>
      <c r="K131" s="84" t="b">
        <v>0</v>
      </c>
      <c r="L131" s="84" t="b">
        <v>0</v>
      </c>
    </row>
    <row r="132" spans="1:12" ht="15">
      <c r="A132" s="84" t="s">
        <v>2447</v>
      </c>
      <c r="B132" s="84" t="s">
        <v>2498</v>
      </c>
      <c r="C132" s="84">
        <v>8</v>
      </c>
      <c r="D132" s="118">
        <v>0.0031355520940212337</v>
      </c>
      <c r="E132" s="118">
        <v>1.8026591767363906</v>
      </c>
      <c r="F132" s="84" t="s">
        <v>3210</v>
      </c>
      <c r="G132" s="84" t="b">
        <v>0</v>
      </c>
      <c r="H132" s="84" t="b">
        <v>0</v>
      </c>
      <c r="I132" s="84" t="b">
        <v>0</v>
      </c>
      <c r="J132" s="84" t="b">
        <v>0</v>
      </c>
      <c r="K132" s="84" t="b">
        <v>0</v>
      </c>
      <c r="L132" s="84" t="b">
        <v>0</v>
      </c>
    </row>
    <row r="133" spans="1:12" ht="15">
      <c r="A133" s="84" t="s">
        <v>294</v>
      </c>
      <c r="B133" s="84" t="s">
        <v>2458</v>
      </c>
      <c r="C133" s="84">
        <v>7</v>
      </c>
      <c r="D133" s="118">
        <v>0.0028594595745185247</v>
      </c>
      <c r="E133" s="118">
        <v>2.089381707360495</v>
      </c>
      <c r="F133" s="84" t="s">
        <v>3210</v>
      </c>
      <c r="G133" s="84" t="b">
        <v>0</v>
      </c>
      <c r="H133" s="84" t="b">
        <v>0</v>
      </c>
      <c r="I133" s="84" t="b">
        <v>0</v>
      </c>
      <c r="J133" s="84" t="b">
        <v>0</v>
      </c>
      <c r="K133" s="84" t="b">
        <v>0</v>
      </c>
      <c r="L133" s="84" t="b">
        <v>0</v>
      </c>
    </row>
    <row r="134" spans="1:12" ht="15">
      <c r="A134" s="84" t="s">
        <v>2459</v>
      </c>
      <c r="B134" s="84" t="s">
        <v>3003</v>
      </c>
      <c r="C134" s="84">
        <v>7</v>
      </c>
      <c r="D134" s="118">
        <v>0.0028594595745185247</v>
      </c>
      <c r="E134" s="118">
        <v>2.073587440177263</v>
      </c>
      <c r="F134" s="84" t="s">
        <v>3210</v>
      </c>
      <c r="G134" s="84" t="b">
        <v>0</v>
      </c>
      <c r="H134" s="84" t="b">
        <v>0</v>
      </c>
      <c r="I134" s="84" t="b">
        <v>0</v>
      </c>
      <c r="J134" s="84" t="b">
        <v>0</v>
      </c>
      <c r="K134" s="84" t="b">
        <v>0</v>
      </c>
      <c r="L134" s="84" t="b">
        <v>0</v>
      </c>
    </row>
    <row r="135" spans="1:12" ht="15">
      <c r="A135" s="84" t="s">
        <v>291</v>
      </c>
      <c r="B135" s="84" t="s">
        <v>2959</v>
      </c>
      <c r="C135" s="84">
        <v>7</v>
      </c>
      <c r="D135" s="118">
        <v>0.0028594595745185247</v>
      </c>
      <c r="E135" s="118">
        <v>2.3166254888635573</v>
      </c>
      <c r="F135" s="84" t="s">
        <v>3210</v>
      </c>
      <c r="G135" s="84" t="b">
        <v>0</v>
      </c>
      <c r="H135" s="84" t="b">
        <v>0</v>
      </c>
      <c r="I135" s="84" t="b">
        <v>0</v>
      </c>
      <c r="J135" s="84" t="b">
        <v>0</v>
      </c>
      <c r="K135" s="84" t="b">
        <v>0</v>
      </c>
      <c r="L135" s="84" t="b">
        <v>0</v>
      </c>
    </row>
    <row r="136" spans="1:12" ht="15">
      <c r="A136" s="84" t="s">
        <v>2411</v>
      </c>
      <c r="B136" s="84" t="s">
        <v>3004</v>
      </c>
      <c r="C136" s="84">
        <v>7</v>
      </c>
      <c r="D136" s="118">
        <v>0.0028594595745185247</v>
      </c>
      <c r="E136" s="118">
        <v>1.5079082468143101</v>
      </c>
      <c r="F136" s="84" t="s">
        <v>3210</v>
      </c>
      <c r="G136" s="84" t="b">
        <v>0</v>
      </c>
      <c r="H136" s="84" t="b">
        <v>0</v>
      </c>
      <c r="I136" s="84" t="b">
        <v>0</v>
      </c>
      <c r="J136" s="84" t="b">
        <v>0</v>
      </c>
      <c r="K136" s="84" t="b">
        <v>0</v>
      </c>
      <c r="L136" s="84" t="b">
        <v>0</v>
      </c>
    </row>
    <row r="137" spans="1:12" ht="15">
      <c r="A137" s="84" t="s">
        <v>230</v>
      </c>
      <c r="B137" s="84" t="s">
        <v>2997</v>
      </c>
      <c r="C137" s="84">
        <v>7</v>
      </c>
      <c r="D137" s="118">
        <v>0.0028594595745185247</v>
      </c>
      <c r="E137" s="118">
        <v>2.6756474315052254</v>
      </c>
      <c r="F137" s="84" t="s">
        <v>3210</v>
      </c>
      <c r="G137" s="84" t="b">
        <v>0</v>
      </c>
      <c r="H137" s="84" t="b">
        <v>0</v>
      </c>
      <c r="I137" s="84" t="b">
        <v>0</v>
      </c>
      <c r="J137" s="84" t="b">
        <v>0</v>
      </c>
      <c r="K137" s="84" t="b">
        <v>0</v>
      </c>
      <c r="L137" s="84" t="b">
        <v>0</v>
      </c>
    </row>
    <row r="138" spans="1:12" ht="15">
      <c r="A138" s="84" t="s">
        <v>2496</v>
      </c>
      <c r="B138" s="84" t="s">
        <v>2463</v>
      </c>
      <c r="C138" s="84">
        <v>6</v>
      </c>
      <c r="D138" s="118">
        <v>0.0025656002633383567</v>
      </c>
      <c r="E138" s="118">
        <v>1.7548286775528503</v>
      </c>
      <c r="F138" s="84" t="s">
        <v>3210</v>
      </c>
      <c r="G138" s="84" t="b">
        <v>0</v>
      </c>
      <c r="H138" s="84" t="b">
        <v>0</v>
      </c>
      <c r="I138" s="84" t="b">
        <v>0</v>
      </c>
      <c r="J138" s="84" t="b">
        <v>0</v>
      </c>
      <c r="K138" s="84" t="b">
        <v>0</v>
      </c>
      <c r="L138" s="84" t="b">
        <v>0</v>
      </c>
    </row>
    <row r="139" spans="1:12" ht="15">
      <c r="A139" s="84" t="s">
        <v>2993</v>
      </c>
      <c r="B139" s="84" t="s">
        <v>3007</v>
      </c>
      <c r="C139" s="84">
        <v>6</v>
      </c>
      <c r="D139" s="118">
        <v>0.0025656002633383567</v>
      </c>
      <c r="E139" s="118">
        <v>2.5665029620801576</v>
      </c>
      <c r="F139" s="84" t="s">
        <v>3210</v>
      </c>
      <c r="G139" s="84" t="b">
        <v>0</v>
      </c>
      <c r="H139" s="84" t="b">
        <v>0</v>
      </c>
      <c r="I139" s="84" t="b">
        <v>0</v>
      </c>
      <c r="J139" s="84" t="b">
        <v>0</v>
      </c>
      <c r="K139" s="84" t="b">
        <v>0</v>
      </c>
      <c r="L139" s="84" t="b">
        <v>0</v>
      </c>
    </row>
    <row r="140" spans="1:12" ht="15">
      <c r="A140" s="84" t="s">
        <v>3007</v>
      </c>
      <c r="B140" s="84" t="s">
        <v>2500</v>
      </c>
      <c r="C140" s="84">
        <v>6</v>
      </c>
      <c r="D140" s="118">
        <v>0.0025656002633383567</v>
      </c>
      <c r="E140" s="118">
        <v>2.0436242167998198</v>
      </c>
      <c r="F140" s="84" t="s">
        <v>3210</v>
      </c>
      <c r="G140" s="84" t="b">
        <v>0</v>
      </c>
      <c r="H140" s="84" t="b">
        <v>0</v>
      </c>
      <c r="I140" s="84" t="b">
        <v>0</v>
      </c>
      <c r="J140" s="84" t="b">
        <v>0</v>
      </c>
      <c r="K140" s="84" t="b">
        <v>0</v>
      </c>
      <c r="L140" s="84" t="b">
        <v>0</v>
      </c>
    </row>
    <row r="141" spans="1:12" ht="15">
      <c r="A141" s="84" t="s">
        <v>2500</v>
      </c>
      <c r="B141" s="84" t="s">
        <v>3008</v>
      </c>
      <c r="C141" s="84">
        <v>6</v>
      </c>
      <c r="D141" s="118">
        <v>0.0025656002633383567</v>
      </c>
      <c r="E141" s="118">
        <v>2.0436242167998198</v>
      </c>
      <c r="F141" s="84" t="s">
        <v>3210</v>
      </c>
      <c r="G141" s="84" t="b">
        <v>0</v>
      </c>
      <c r="H141" s="84" t="b">
        <v>0</v>
      </c>
      <c r="I141" s="84" t="b">
        <v>0</v>
      </c>
      <c r="J141" s="84" t="b">
        <v>0</v>
      </c>
      <c r="K141" s="84" t="b">
        <v>0</v>
      </c>
      <c r="L141" s="84" t="b">
        <v>0</v>
      </c>
    </row>
    <row r="142" spans="1:12" ht="15">
      <c r="A142" s="84" t="s">
        <v>3008</v>
      </c>
      <c r="B142" s="84" t="s">
        <v>3009</v>
      </c>
      <c r="C142" s="84">
        <v>6</v>
      </c>
      <c r="D142" s="118">
        <v>0.0025656002633383567</v>
      </c>
      <c r="E142" s="118">
        <v>2.7425942211358385</v>
      </c>
      <c r="F142" s="84" t="s">
        <v>3210</v>
      </c>
      <c r="G142" s="84" t="b">
        <v>0</v>
      </c>
      <c r="H142" s="84" t="b">
        <v>0</v>
      </c>
      <c r="I142" s="84" t="b">
        <v>0</v>
      </c>
      <c r="J142" s="84" t="b">
        <v>0</v>
      </c>
      <c r="K142" s="84" t="b">
        <v>0</v>
      </c>
      <c r="L142" s="84" t="b">
        <v>0</v>
      </c>
    </row>
    <row r="143" spans="1:12" ht="15">
      <c r="A143" s="84" t="s">
        <v>3009</v>
      </c>
      <c r="B143" s="84" t="s">
        <v>2445</v>
      </c>
      <c r="C143" s="84">
        <v>6</v>
      </c>
      <c r="D143" s="118">
        <v>0.0025656002633383567</v>
      </c>
      <c r="E143" s="118">
        <v>1.5164240977368397</v>
      </c>
      <c r="F143" s="84" t="s">
        <v>3210</v>
      </c>
      <c r="G143" s="84" t="b">
        <v>0</v>
      </c>
      <c r="H143" s="84" t="b">
        <v>0</v>
      </c>
      <c r="I143" s="84" t="b">
        <v>0</v>
      </c>
      <c r="J143" s="84" t="b">
        <v>0</v>
      </c>
      <c r="K143" s="84" t="b">
        <v>0</v>
      </c>
      <c r="L143" s="84" t="b">
        <v>0</v>
      </c>
    </row>
    <row r="144" spans="1:12" ht="15">
      <c r="A144" s="84" t="s">
        <v>2462</v>
      </c>
      <c r="B144" s="84" t="s">
        <v>2504</v>
      </c>
      <c r="C144" s="84">
        <v>6</v>
      </c>
      <c r="D144" s="118">
        <v>0.0025656002633383567</v>
      </c>
      <c r="E144" s="118">
        <v>1.5453136630102193</v>
      </c>
      <c r="F144" s="84" t="s">
        <v>3210</v>
      </c>
      <c r="G144" s="84" t="b">
        <v>0</v>
      </c>
      <c r="H144" s="84" t="b">
        <v>0</v>
      </c>
      <c r="I144" s="84" t="b">
        <v>0</v>
      </c>
      <c r="J144" s="84" t="b">
        <v>0</v>
      </c>
      <c r="K144" s="84" t="b">
        <v>0</v>
      </c>
      <c r="L144" s="84" t="b">
        <v>0</v>
      </c>
    </row>
    <row r="145" spans="1:12" ht="15">
      <c r="A145" s="84" t="s">
        <v>2947</v>
      </c>
      <c r="B145" s="84" t="s">
        <v>2446</v>
      </c>
      <c r="C145" s="84">
        <v>6</v>
      </c>
      <c r="D145" s="118">
        <v>0.0025656002633383567</v>
      </c>
      <c r="E145" s="118">
        <v>1.0042100976236827</v>
      </c>
      <c r="F145" s="84" t="s">
        <v>3210</v>
      </c>
      <c r="G145" s="84" t="b">
        <v>0</v>
      </c>
      <c r="H145" s="84" t="b">
        <v>0</v>
      </c>
      <c r="I145" s="84" t="b">
        <v>0</v>
      </c>
      <c r="J145" s="84" t="b">
        <v>0</v>
      </c>
      <c r="K145" s="84" t="b">
        <v>0</v>
      </c>
      <c r="L145" s="84" t="b">
        <v>0</v>
      </c>
    </row>
    <row r="146" spans="1:12" ht="15">
      <c r="A146" s="84" t="s">
        <v>2444</v>
      </c>
      <c r="B146" s="84" t="s">
        <v>3010</v>
      </c>
      <c r="C146" s="84">
        <v>6</v>
      </c>
      <c r="D146" s="118">
        <v>0.0025656002633383567</v>
      </c>
      <c r="E146" s="118">
        <v>1.3059016234717844</v>
      </c>
      <c r="F146" s="84" t="s">
        <v>3210</v>
      </c>
      <c r="G146" s="84" t="b">
        <v>0</v>
      </c>
      <c r="H146" s="84" t="b">
        <v>0</v>
      </c>
      <c r="I146" s="84" t="b">
        <v>0</v>
      </c>
      <c r="J146" s="84" t="b">
        <v>0</v>
      </c>
      <c r="K146" s="84" t="b">
        <v>0</v>
      </c>
      <c r="L146" s="84" t="b">
        <v>0</v>
      </c>
    </row>
    <row r="147" spans="1:12" ht="15">
      <c r="A147" s="84" t="s">
        <v>3010</v>
      </c>
      <c r="B147" s="84" t="s">
        <v>2445</v>
      </c>
      <c r="C147" s="84">
        <v>6</v>
      </c>
      <c r="D147" s="118">
        <v>0.0025656002633383567</v>
      </c>
      <c r="E147" s="118">
        <v>1.5164240977368397</v>
      </c>
      <c r="F147" s="84" t="s">
        <v>3210</v>
      </c>
      <c r="G147" s="84" t="b">
        <v>0</v>
      </c>
      <c r="H147" s="84" t="b">
        <v>0</v>
      </c>
      <c r="I147" s="84" t="b">
        <v>0</v>
      </c>
      <c r="J147" s="84" t="b">
        <v>0</v>
      </c>
      <c r="K147" s="84" t="b">
        <v>0</v>
      </c>
      <c r="L147" s="84" t="b">
        <v>0</v>
      </c>
    </row>
    <row r="148" spans="1:12" ht="15">
      <c r="A148" s="84" t="s">
        <v>2444</v>
      </c>
      <c r="B148" s="84" t="s">
        <v>3011</v>
      </c>
      <c r="C148" s="84">
        <v>6</v>
      </c>
      <c r="D148" s="118">
        <v>0.0025656002633383567</v>
      </c>
      <c r="E148" s="118">
        <v>1.3059016234717844</v>
      </c>
      <c r="F148" s="84" t="s">
        <v>3210</v>
      </c>
      <c r="G148" s="84" t="b">
        <v>0</v>
      </c>
      <c r="H148" s="84" t="b">
        <v>0</v>
      </c>
      <c r="I148" s="84" t="b">
        <v>0</v>
      </c>
      <c r="J148" s="84" t="b">
        <v>0</v>
      </c>
      <c r="K148" s="84" t="b">
        <v>0</v>
      </c>
      <c r="L148" s="84" t="b">
        <v>0</v>
      </c>
    </row>
    <row r="149" spans="1:12" ht="15">
      <c r="A149" s="84" t="s">
        <v>3011</v>
      </c>
      <c r="B149" s="84" t="s">
        <v>2984</v>
      </c>
      <c r="C149" s="84">
        <v>6</v>
      </c>
      <c r="D149" s="118">
        <v>0.0025656002633383567</v>
      </c>
      <c r="E149" s="118">
        <v>2.479352786361257</v>
      </c>
      <c r="F149" s="84" t="s">
        <v>3210</v>
      </c>
      <c r="G149" s="84" t="b">
        <v>0</v>
      </c>
      <c r="H149" s="84" t="b">
        <v>0</v>
      </c>
      <c r="I149" s="84" t="b">
        <v>0</v>
      </c>
      <c r="J149" s="84" t="b">
        <v>0</v>
      </c>
      <c r="K149" s="84" t="b">
        <v>0</v>
      </c>
      <c r="L149" s="84" t="b">
        <v>0</v>
      </c>
    </row>
    <row r="150" spans="1:12" ht="15">
      <c r="A150" s="84" t="s">
        <v>2984</v>
      </c>
      <c r="B150" s="84" t="s">
        <v>2445</v>
      </c>
      <c r="C150" s="84">
        <v>6</v>
      </c>
      <c r="D150" s="118">
        <v>0.0025656002633383567</v>
      </c>
      <c r="E150" s="118">
        <v>1.2531826629622584</v>
      </c>
      <c r="F150" s="84" t="s">
        <v>3210</v>
      </c>
      <c r="G150" s="84" t="b">
        <v>0</v>
      </c>
      <c r="H150" s="84" t="b">
        <v>0</v>
      </c>
      <c r="I150" s="84" t="b">
        <v>0</v>
      </c>
      <c r="J150" s="84" t="b">
        <v>0</v>
      </c>
      <c r="K150" s="84" t="b">
        <v>0</v>
      </c>
      <c r="L150" s="84" t="b">
        <v>0</v>
      </c>
    </row>
    <row r="151" spans="1:12" ht="15">
      <c r="A151" s="84" t="s">
        <v>2502</v>
      </c>
      <c r="B151" s="84" t="s">
        <v>2479</v>
      </c>
      <c r="C151" s="84">
        <v>6</v>
      </c>
      <c r="D151" s="118">
        <v>0.0025656002633383567</v>
      </c>
      <c r="E151" s="118">
        <v>1.2307108601569643</v>
      </c>
      <c r="F151" s="84" t="s">
        <v>3210</v>
      </c>
      <c r="G151" s="84" t="b">
        <v>0</v>
      </c>
      <c r="H151" s="84" t="b">
        <v>0</v>
      </c>
      <c r="I151" s="84" t="b">
        <v>0</v>
      </c>
      <c r="J151" s="84" t="b">
        <v>0</v>
      </c>
      <c r="K151" s="84" t="b">
        <v>0</v>
      </c>
      <c r="L151" s="84" t="b">
        <v>0</v>
      </c>
    </row>
    <row r="152" spans="1:12" ht="15">
      <c r="A152" s="84" t="s">
        <v>2479</v>
      </c>
      <c r="B152" s="84" t="s">
        <v>2995</v>
      </c>
      <c r="C152" s="84">
        <v>6</v>
      </c>
      <c r="D152" s="118">
        <v>0.0025656002633383567</v>
      </c>
      <c r="E152" s="118">
        <v>1.9808333869403645</v>
      </c>
      <c r="F152" s="84" t="s">
        <v>3210</v>
      </c>
      <c r="G152" s="84" t="b">
        <v>0</v>
      </c>
      <c r="H152" s="84" t="b">
        <v>0</v>
      </c>
      <c r="I152" s="84" t="b">
        <v>0</v>
      </c>
      <c r="J152" s="84" t="b">
        <v>0</v>
      </c>
      <c r="K152" s="84" t="b">
        <v>0</v>
      </c>
      <c r="L152" s="84" t="b">
        <v>0</v>
      </c>
    </row>
    <row r="153" spans="1:12" ht="15">
      <c r="A153" s="84" t="s">
        <v>2995</v>
      </c>
      <c r="B153" s="84" t="s">
        <v>2948</v>
      </c>
      <c r="C153" s="84">
        <v>6</v>
      </c>
      <c r="D153" s="118">
        <v>0.0025656002633383567</v>
      </c>
      <c r="E153" s="118">
        <v>1.9808333869403645</v>
      </c>
      <c r="F153" s="84" t="s">
        <v>3210</v>
      </c>
      <c r="G153" s="84" t="b">
        <v>0</v>
      </c>
      <c r="H153" s="84" t="b">
        <v>0</v>
      </c>
      <c r="I153" s="84" t="b">
        <v>0</v>
      </c>
      <c r="J153" s="84" t="b">
        <v>0</v>
      </c>
      <c r="K153" s="84" t="b">
        <v>0</v>
      </c>
      <c r="L153" s="84" t="b">
        <v>0</v>
      </c>
    </row>
    <row r="154" spans="1:12" ht="15">
      <c r="A154" s="84" t="s">
        <v>2948</v>
      </c>
      <c r="B154" s="84" t="s">
        <v>3012</v>
      </c>
      <c r="C154" s="84">
        <v>6</v>
      </c>
      <c r="D154" s="118">
        <v>0.0025656002633383567</v>
      </c>
      <c r="E154" s="118">
        <v>2.105772123548664</v>
      </c>
      <c r="F154" s="84" t="s">
        <v>3210</v>
      </c>
      <c r="G154" s="84" t="b">
        <v>0</v>
      </c>
      <c r="H154" s="84" t="b">
        <v>0</v>
      </c>
      <c r="I154" s="84" t="b">
        <v>0</v>
      </c>
      <c r="J154" s="84" t="b">
        <v>0</v>
      </c>
      <c r="K154" s="84" t="b">
        <v>0</v>
      </c>
      <c r="L154" s="84" t="b">
        <v>0</v>
      </c>
    </row>
    <row r="155" spans="1:12" ht="15">
      <c r="A155" s="84" t="s">
        <v>3012</v>
      </c>
      <c r="B155" s="84" t="s">
        <v>2502</v>
      </c>
      <c r="C155" s="84">
        <v>6</v>
      </c>
      <c r="D155" s="118">
        <v>0.0025656002633383567</v>
      </c>
      <c r="E155" s="118">
        <v>1.929680864492983</v>
      </c>
      <c r="F155" s="84" t="s">
        <v>3210</v>
      </c>
      <c r="G155" s="84" t="b">
        <v>0</v>
      </c>
      <c r="H155" s="84" t="b">
        <v>0</v>
      </c>
      <c r="I155" s="84" t="b">
        <v>0</v>
      </c>
      <c r="J155" s="84" t="b">
        <v>0</v>
      </c>
      <c r="K155" s="84" t="b">
        <v>0</v>
      </c>
      <c r="L155" s="84" t="b">
        <v>0</v>
      </c>
    </row>
    <row r="156" spans="1:12" ht="15">
      <c r="A156" s="84" t="s">
        <v>2502</v>
      </c>
      <c r="B156" s="84" t="s">
        <v>2502</v>
      </c>
      <c r="C156" s="84">
        <v>6</v>
      </c>
      <c r="D156" s="118">
        <v>0.0025656002633383567</v>
      </c>
      <c r="E156" s="118">
        <v>1.1167675078501276</v>
      </c>
      <c r="F156" s="84" t="s">
        <v>3210</v>
      </c>
      <c r="G156" s="84" t="b">
        <v>0</v>
      </c>
      <c r="H156" s="84" t="b">
        <v>0</v>
      </c>
      <c r="I156" s="84" t="b">
        <v>0</v>
      </c>
      <c r="J156" s="84" t="b">
        <v>0</v>
      </c>
      <c r="K156" s="84" t="b">
        <v>0</v>
      </c>
      <c r="L156" s="84" t="b">
        <v>0</v>
      </c>
    </row>
    <row r="157" spans="1:12" ht="15">
      <c r="A157" s="84" t="s">
        <v>2502</v>
      </c>
      <c r="B157" s="84" t="s">
        <v>2959</v>
      </c>
      <c r="C157" s="84">
        <v>6</v>
      </c>
      <c r="D157" s="118">
        <v>0.0025656002633383567</v>
      </c>
      <c r="E157" s="118">
        <v>1.5037121322207019</v>
      </c>
      <c r="F157" s="84" t="s">
        <v>3210</v>
      </c>
      <c r="G157" s="84" t="b">
        <v>0</v>
      </c>
      <c r="H157" s="84" t="b">
        <v>0</v>
      </c>
      <c r="I157" s="84" t="b">
        <v>0</v>
      </c>
      <c r="J157" s="84" t="b">
        <v>0</v>
      </c>
      <c r="K157" s="84" t="b">
        <v>0</v>
      </c>
      <c r="L157" s="84" t="b">
        <v>0</v>
      </c>
    </row>
    <row r="158" spans="1:12" ht="15">
      <c r="A158" s="84" t="s">
        <v>2959</v>
      </c>
      <c r="B158" s="84" t="s">
        <v>3013</v>
      </c>
      <c r="C158" s="84">
        <v>6</v>
      </c>
      <c r="D158" s="118">
        <v>0.0025656002633383567</v>
      </c>
      <c r="E158" s="118">
        <v>2.2902965501412083</v>
      </c>
      <c r="F158" s="84" t="s">
        <v>3210</v>
      </c>
      <c r="G158" s="84" t="b">
        <v>0</v>
      </c>
      <c r="H158" s="84" t="b">
        <v>0</v>
      </c>
      <c r="I158" s="84" t="b">
        <v>0</v>
      </c>
      <c r="J158" s="84" t="b">
        <v>0</v>
      </c>
      <c r="K158" s="84" t="b">
        <v>0</v>
      </c>
      <c r="L158" s="84" t="b">
        <v>0</v>
      </c>
    </row>
    <row r="159" spans="1:12" ht="15">
      <c r="A159" s="84" t="s">
        <v>3013</v>
      </c>
      <c r="B159" s="84" t="s">
        <v>3014</v>
      </c>
      <c r="C159" s="84">
        <v>6</v>
      </c>
      <c r="D159" s="118">
        <v>0.0025656002633383567</v>
      </c>
      <c r="E159" s="118">
        <v>2.7425942211358385</v>
      </c>
      <c r="F159" s="84" t="s">
        <v>3210</v>
      </c>
      <c r="G159" s="84" t="b">
        <v>0</v>
      </c>
      <c r="H159" s="84" t="b">
        <v>0</v>
      </c>
      <c r="I159" s="84" t="b">
        <v>0</v>
      </c>
      <c r="J159" s="84" t="b">
        <v>0</v>
      </c>
      <c r="K159" s="84" t="b">
        <v>0</v>
      </c>
      <c r="L159" s="84" t="b">
        <v>0</v>
      </c>
    </row>
    <row r="160" spans="1:12" ht="15">
      <c r="A160" s="84" t="s">
        <v>3014</v>
      </c>
      <c r="B160" s="84" t="s">
        <v>2960</v>
      </c>
      <c r="C160" s="84">
        <v>6</v>
      </c>
      <c r="D160" s="118">
        <v>0.0025656002633383567</v>
      </c>
      <c r="E160" s="118">
        <v>2.2902965501412083</v>
      </c>
      <c r="F160" s="84" t="s">
        <v>3210</v>
      </c>
      <c r="G160" s="84" t="b">
        <v>0</v>
      </c>
      <c r="H160" s="84" t="b">
        <v>0</v>
      </c>
      <c r="I160" s="84" t="b">
        <v>0</v>
      </c>
      <c r="J160" s="84" t="b">
        <v>0</v>
      </c>
      <c r="K160" s="84" t="b">
        <v>0</v>
      </c>
      <c r="L160" s="84" t="b">
        <v>0</v>
      </c>
    </row>
    <row r="161" spans="1:12" ht="15">
      <c r="A161" s="84" t="s">
        <v>2411</v>
      </c>
      <c r="B161" s="84" t="s">
        <v>3015</v>
      </c>
      <c r="C161" s="84">
        <v>6</v>
      </c>
      <c r="D161" s="118">
        <v>0.0025656002633383567</v>
      </c>
      <c r="E161" s="118">
        <v>1.5079082468143101</v>
      </c>
      <c r="F161" s="84" t="s">
        <v>3210</v>
      </c>
      <c r="G161" s="84" t="b">
        <v>0</v>
      </c>
      <c r="H161" s="84" t="b">
        <v>0</v>
      </c>
      <c r="I161" s="84" t="b">
        <v>0</v>
      </c>
      <c r="J161" s="84" t="b">
        <v>0</v>
      </c>
      <c r="K161" s="84" t="b">
        <v>0</v>
      </c>
      <c r="L161" s="84" t="b">
        <v>0</v>
      </c>
    </row>
    <row r="162" spans="1:12" ht="15">
      <c r="A162" s="84" t="s">
        <v>2948</v>
      </c>
      <c r="B162" s="84" t="s">
        <v>2988</v>
      </c>
      <c r="C162" s="84">
        <v>6</v>
      </c>
      <c r="D162" s="118">
        <v>0.0025656002633383567</v>
      </c>
      <c r="E162" s="118">
        <v>1.883923373932308</v>
      </c>
      <c r="F162" s="84" t="s">
        <v>3210</v>
      </c>
      <c r="G162" s="84" t="b">
        <v>0</v>
      </c>
      <c r="H162" s="84" t="b">
        <v>0</v>
      </c>
      <c r="I162" s="84" t="b">
        <v>0</v>
      </c>
      <c r="J162" s="84" t="b">
        <v>0</v>
      </c>
      <c r="K162" s="84" t="b">
        <v>0</v>
      </c>
      <c r="L162" s="84" t="b">
        <v>0</v>
      </c>
    </row>
    <row r="163" spans="1:12" ht="15">
      <c r="A163" s="84" t="s">
        <v>2444</v>
      </c>
      <c r="B163" s="84" t="s">
        <v>2989</v>
      </c>
      <c r="C163" s="84">
        <v>6</v>
      </c>
      <c r="D163" s="118">
        <v>0.0025656002633383567</v>
      </c>
      <c r="E163" s="118">
        <v>1.084052873855428</v>
      </c>
      <c r="F163" s="84" t="s">
        <v>3210</v>
      </c>
      <c r="G163" s="84" t="b">
        <v>0</v>
      </c>
      <c r="H163" s="84" t="b">
        <v>0</v>
      </c>
      <c r="I163" s="84" t="b">
        <v>0</v>
      </c>
      <c r="J163" s="84" t="b">
        <v>0</v>
      </c>
      <c r="K163" s="84" t="b">
        <v>0</v>
      </c>
      <c r="L163" s="84" t="b">
        <v>0</v>
      </c>
    </row>
    <row r="164" spans="1:12" ht="15">
      <c r="A164" s="84" t="s">
        <v>2411</v>
      </c>
      <c r="B164" s="84" t="s">
        <v>2507</v>
      </c>
      <c r="C164" s="84">
        <v>6</v>
      </c>
      <c r="D164" s="118">
        <v>0.0025656002633383567</v>
      </c>
      <c r="E164" s="118">
        <v>1.5079082468143101</v>
      </c>
      <c r="F164" s="84" t="s">
        <v>3210</v>
      </c>
      <c r="G164" s="84" t="b">
        <v>0</v>
      </c>
      <c r="H164" s="84" t="b">
        <v>0</v>
      </c>
      <c r="I164" s="84" t="b">
        <v>0</v>
      </c>
      <c r="J164" s="84" t="b">
        <v>0</v>
      </c>
      <c r="K164" s="84" t="b">
        <v>0</v>
      </c>
      <c r="L164" s="84" t="b">
        <v>0</v>
      </c>
    </row>
    <row r="165" spans="1:12" ht="15">
      <c r="A165" s="84" t="s">
        <v>2507</v>
      </c>
      <c r="B165" s="84" t="s">
        <v>2508</v>
      </c>
      <c r="C165" s="84">
        <v>6</v>
      </c>
      <c r="D165" s="118">
        <v>0.0025656002633383567</v>
      </c>
      <c r="E165" s="118">
        <v>2.7425942211358385</v>
      </c>
      <c r="F165" s="84" t="s">
        <v>3210</v>
      </c>
      <c r="G165" s="84" t="b">
        <v>0</v>
      </c>
      <c r="H165" s="84" t="b">
        <v>0</v>
      </c>
      <c r="I165" s="84" t="b">
        <v>0</v>
      </c>
      <c r="J165" s="84" t="b">
        <v>0</v>
      </c>
      <c r="K165" s="84" t="b">
        <v>0</v>
      </c>
      <c r="L165" s="84" t="b">
        <v>0</v>
      </c>
    </row>
    <row r="166" spans="1:12" ht="15">
      <c r="A166" s="84" t="s">
        <v>2508</v>
      </c>
      <c r="B166" s="84" t="s">
        <v>2509</v>
      </c>
      <c r="C166" s="84">
        <v>6</v>
      </c>
      <c r="D166" s="118">
        <v>0.0025656002633383567</v>
      </c>
      <c r="E166" s="118">
        <v>2.7425942211358385</v>
      </c>
      <c r="F166" s="84" t="s">
        <v>3210</v>
      </c>
      <c r="G166" s="84" t="b">
        <v>0</v>
      </c>
      <c r="H166" s="84" t="b">
        <v>0</v>
      </c>
      <c r="I166" s="84" t="b">
        <v>0</v>
      </c>
      <c r="J166" s="84" t="b">
        <v>0</v>
      </c>
      <c r="K166" s="84" t="b">
        <v>0</v>
      </c>
      <c r="L166" s="84" t="b">
        <v>0</v>
      </c>
    </row>
    <row r="167" spans="1:12" ht="15">
      <c r="A167" s="84" t="s">
        <v>2511</v>
      </c>
      <c r="B167" s="84" t="s">
        <v>2512</v>
      </c>
      <c r="C167" s="84">
        <v>5</v>
      </c>
      <c r="D167" s="118">
        <v>0.0022509871573019764</v>
      </c>
      <c r="E167" s="118">
        <v>2.8217754671834636</v>
      </c>
      <c r="F167" s="84" t="s">
        <v>3210</v>
      </c>
      <c r="G167" s="84" t="b">
        <v>0</v>
      </c>
      <c r="H167" s="84" t="b">
        <v>0</v>
      </c>
      <c r="I167" s="84" t="b">
        <v>0</v>
      </c>
      <c r="J167" s="84" t="b">
        <v>0</v>
      </c>
      <c r="K167" s="84" t="b">
        <v>0</v>
      </c>
      <c r="L167" s="84" t="b">
        <v>0</v>
      </c>
    </row>
    <row r="168" spans="1:12" ht="15">
      <c r="A168" s="84" t="s">
        <v>2512</v>
      </c>
      <c r="B168" s="84" t="s">
        <v>2513</v>
      </c>
      <c r="C168" s="84">
        <v>5</v>
      </c>
      <c r="D168" s="118">
        <v>0.0022509871573019764</v>
      </c>
      <c r="E168" s="118">
        <v>2.8217754671834636</v>
      </c>
      <c r="F168" s="84" t="s">
        <v>3210</v>
      </c>
      <c r="G168" s="84" t="b">
        <v>0</v>
      </c>
      <c r="H168" s="84" t="b">
        <v>0</v>
      </c>
      <c r="I168" s="84" t="b">
        <v>0</v>
      </c>
      <c r="J168" s="84" t="b">
        <v>0</v>
      </c>
      <c r="K168" s="84" t="b">
        <v>0</v>
      </c>
      <c r="L168" s="84" t="b">
        <v>0</v>
      </c>
    </row>
    <row r="169" spans="1:12" ht="15">
      <c r="A169" s="84" t="s">
        <v>2513</v>
      </c>
      <c r="B169" s="84" t="s">
        <v>2514</v>
      </c>
      <c r="C169" s="84">
        <v>5</v>
      </c>
      <c r="D169" s="118">
        <v>0.0022509871573019764</v>
      </c>
      <c r="E169" s="118">
        <v>2.8217754671834636</v>
      </c>
      <c r="F169" s="84" t="s">
        <v>3210</v>
      </c>
      <c r="G169" s="84" t="b">
        <v>0</v>
      </c>
      <c r="H169" s="84" t="b">
        <v>0</v>
      </c>
      <c r="I169" s="84" t="b">
        <v>0</v>
      </c>
      <c r="J169" s="84" t="b">
        <v>0</v>
      </c>
      <c r="K169" s="84" t="b">
        <v>0</v>
      </c>
      <c r="L169" s="84" t="b">
        <v>0</v>
      </c>
    </row>
    <row r="170" spans="1:12" ht="15">
      <c r="A170" s="84" t="s">
        <v>2514</v>
      </c>
      <c r="B170" s="84" t="s">
        <v>2515</v>
      </c>
      <c r="C170" s="84">
        <v>5</v>
      </c>
      <c r="D170" s="118">
        <v>0.0022509871573019764</v>
      </c>
      <c r="E170" s="118">
        <v>2.7425942211358385</v>
      </c>
      <c r="F170" s="84" t="s">
        <v>3210</v>
      </c>
      <c r="G170" s="84" t="b">
        <v>0</v>
      </c>
      <c r="H170" s="84" t="b">
        <v>0</v>
      </c>
      <c r="I170" s="84" t="b">
        <v>0</v>
      </c>
      <c r="J170" s="84" t="b">
        <v>0</v>
      </c>
      <c r="K170" s="84" t="b">
        <v>0</v>
      </c>
      <c r="L170" s="84" t="b">
        <v>0</v>
      </c>
    </row>
    <row r="171" spans="1:12" ht="15">
      <c r="A171" s="84" t="s">
        <v>2515</v>
      </c>
      <c r="B171" s="84" t="s">
        <v>2516</v>
      </c>
      <c r="C171" s="84">
        <v>5</v>
      </c>
      <c r="D171" s="118">
        <v>0.0022509871573019764</v>
      </c>
      <c r="E171" s="118">
        <v>2.663412975088214</v>
      </c>
      <c r="F171" s="84" t="s">
        <v>3210</v>
      </c>
      <c r="G171" s="84" t="b">
        <v>0</v>
      </c>
      <c r="H171" s="84" t="b">
        <v>0</v>
      </c>
      <c r="I171" s="84" t="b">
        <v>0</v>
      </c>
      <c r="J171" s="84" t="b">
        <v>0</v>
      </c>
      <c r="K171" s="84" t="b">
        <v>0</v>
      </c>
      <c r="L171" s="84" t="b">
        <v>0</v>
      </c>
    </row>
    <row r="172" spans="1:12" ht="15">
      <c r="A172" s="84" t="s">
        <v>2516</v>
      </c>
      <c r="B172" s="84" t="s">
        <v>2411</v>
      </c>
      <c r="C172" s="84">
        <v>5</v>
      </c>
      <c r="D172" s="118">
        <v>0.0022509871573019764</v>
      </c>
      <c r="E172" s="118">
        <v>1.3696822181657322</v>
      </c>
      <c r="F172" s="84" t="s">
        <v>3210</v>
      </c>
      <c r="G172" s="84" t="b">
        <v>0</v>
      </c>
      <c r="H172" s="84" t="b">
        <v>0</v>
      </c>
      <c r="I172" s="84" t="b">
        <v>0</v>
      </c>
      <c r="J172" s="84" t="b">
        <v>0</v>
      </c>
      <c r="K172" s="84" t="b">
        <v>0</v>
      </c>
      <c r="L172" s="84" t="b">
        <v>0</v>
      </c>
    </row>
    <row r="173" spans="1:12" ht="15">
      <c r="A173" s="84" t="s">
        <v>2411</v>
      </c>
      <c r="B173" s="84" t="s">
        <v>2517</v>
      </c>
      <c r="C173" s="84">
        <v>5</v>
      </c>
      <c r="D173" s="118">
        <v>0.0022509871573019764</v>
      </c>
      <c r="E173" s="118">
        <v>1.5079082468143101</v>
      </c>
      <c r="F173" s="84" t="s">
        <v>3210</v>
      </c>
      <c r="G173" s="84" t="b">
        <v>0</v>
      </c>
      <c r="H173" s="84" t="b">
        <v>0</v>
      </c>
      <c r="I173" s="84" t="b">
        <v>0</v>
      </c>
      <c r="J173" s="84" t="b">
        <v>0</v>
      </c>
      <c r="K173" s="84" t="b">
        <v>0</v>
      </c>
      <c r="L173" s="84" t="b">
        <v>0</v>
      </c>
    </row>
    <row r="174" spans="1:12" ht="15">
      <c r="A174" s="84" t="s">
        <v>2517</v>
      </c>
      <c r="B174" s="84" t="s">
        <v>2518</v>
      </c>
      <c r="C174" s="84">
        <v>5</v>
      </c>
      <c r="D174" s="118">
        <v>0.0022509871573019764</v>
      </c>
      <c r="E174" s="118">
        <v>2.8217754671834636</v>
      </c>
      <c r="F174" s="84" t="s">
        <v>3210</v>
      </c>
      <c r="G174" s="84" t="b">
        <v>0</v>
      </c>
      <c r="H174" s="84" t="b">
        <v>0</v>
      </c>
      <c r="I174" s="84" t="b">
        <v>0</v>
      </c>
      <c r="J174" s="84" t="b">
        <v>0</v>
      </c>
      <c r="K174" s="84" t="b">
        <v>0</v>
      </c>
      <c r="L174" s="84" t="b">
        <v>0</v>
      </c>
    </row>
    <row r="175" spans="1:12" ht="15">
      <c r="A175" s="84" t="s">
        <v>2518</v>
      </c>
      <c r="B175" s="84" t="s">
        <v>2519</v>
      </c>
      <c r="C175" s="84">
        <v>5</v>
      </c>
      <c r="D175" s="118">
        <v>0.0022509871573019764</v>
      </c>
      <c r="E175" s="118">
        <v>2.8217754671834636</v>
      </c>
      <c r="F175" s="84" t="s">
        <v>3210</v>
      </c>
      <c r="G175" s="84" t="b">
        <v>0</v>
      </c>
      <c r="H175" s="84" t="b">
        <v>0</v>
      </c>
      <c r="I175" s="84" t="b">
        <v>0</v>
      </c>
      <c r="J175" s="84" t="b">
        <v>0</v>
      </c>
      <c r="K175" s="84" t="b">
        <v>0</v>
      </c>
      <c r="L175" s="84" t="b">
        <v>0</v>
      </c>
    </row>
    <row r="176" spans="1:12" ht="15">
      <c r="A176" s="84" t="s">
        <v>2519</v>
      </c>
      <c r="B176" s="84" t="s">
        <v>3018</v>
      </c>
      <c r="C176" s="84">
        <v>5</v>
      </c>
      <c r="D176" s="118">
        <v>0.0022509871573019764</v>
      </c>
      <c r="E176" s="118">
        <v>2.8217754671834636</v>
      </c>
      <c r="F176" s="84" t="s">
        <v>3210</v>
      </c>
      <c r="G176" s="84" t="b">
        <v>0</v>
      </c>
      <c r="H176" s="84" t="b">
        <v>0</v>
      </c>
      <c r="I176" s="84" t="b">
        <v>0</v>
      </c>
      <c r="J176" s="84" t="b">
        <v>0</v>
      </c>
      <c r="K176" s="84" t="b">
        <v>0</v>
      </c>
      <c r="L176" s="84" t="b">
        <v>0</v>
      </c>
    </row>
    <row r="177" spans="1:12" ht="15">
      <c r="A177" s="84" t="s">
        <v>3018</v>
      </c>
      <c r="B177" s="84" t="s">
        <v>3019</v>
      </c>
      <c r="C177" s="84">
        <v>5</v>
      </c>
      <c r="D177" s="118">
        <v>0.0022509871573019764</v>
      </c>
      <c r="E177" s="118">
        <v>2.8217754671834636</v>
      </c>
      <c r="F177" s="84" t="s">
        <v>3210</v>
      </c>
      <c r="G177" s="84" t="b">
        <v>0</v>
      </c>
      <c r="H177" s="84" t="b">
        <v>0</v>
      </c>
      <c r="I177" s="84" t="b">
        <v>0</v>
      </c>
      <c r="J177" s="84" t="b">
        <v>0</v>
      </c>
      <c r="K177" s="84" t="b">
        <v>0</v>
      </c>
      <c r="L177" s="84" t="b">
        <v>0</v>
      </c>
    </row>
    <row r="178" spans="1:12" ht="15">
      <c r="A178" s="84" t="s">
        <v>2450</v>
      </c>
      <c r="B178" s="84" t="s">
        <v>3020</v>
      </c>
      <c r="C178" s="84">
        <v>5</v>
      </c>
      <c r="D178" s="118">
        <v>0.0022509871573019764</v>
      </c>
      <c r="E178" s="118">
        <v>2.5207454715194824</v>
      </c>
      <c r="F178" s="84" t="s">
        <v>3210</v>
      </c>
      <c r="G178" s="84" t="b">
        <v>1</v>
      </c>
      <c r="H178" s="84" t="b">
        <v>0</v>
      </c>
      <c r="I178" s="84" t="b">
        <v>0</v>
      </c>
      <c r="J178" s="84" t="b">
        <v>0</v>
      </c>
      <c r="K178" s="84" t="b">
        <v>0</v>
      </c>
      <c r="L178" s="84" t="b">
        <v>0</v>
      </c>
    </row>
    <row r="179" spans="1:12" ht="15">
      <c r="A179" s="84" t="s">
        <v>3020</v>
      </c>
      <c r="B179" s="84" t="s">
        <v>3021</v>
      </c>
      <c r="C179" s="84">
        <v>5</v>
      </c>
      <c r="D179" s="118">
        <v>0.0022509871573019764</v>
      </c>
      <c r="E179" s="118">
        <v>2.8217754671834636</v>
      </c>
      <c r="F179" s="84" t="s">
        <v>3210</v>
      </c>
      <c r="G179" s="84" t="b">
        <v>0</v>
      </c>
      <c r="H179" s="84" t="b">
        <v>0</v>
      </c>
      <c r="I179" s="84" t="b">
        <v>0</v>
      </c>
      <c r="J179" s="84" t="b">
        <v>0</v>
      </c>
      <c r="K179" s="84" t="b">
        <v>0</v>
      </c>
      <c r="L179" s="84" t="b">
        <v>0</v>
      </c>
    </row>
    <row r="180" spans="1:12" ht="15">
      <c r="A180" s="84" t="s">
        <v>3021</v>
      </c>
      <c r="B180" s="84" t="s">
        <v>3022</v>
      </c>
      <c r="C180" s="84">
        <v>5</v>
      </c>
      <c r="D180" s="118">
        <v>0.0022509871573019764</v>
      </c>
      <c r="E180" s="118">
        <v>2.8217754671834636</v>
      </c>
      <c r="F180" s="84" t="s">
        <v>3210</v>
      </c>
      <c r="G180" s="84" t="b">
        <v>0</v>
      </c>
      <c r="H180" s="84" t="b">
        <v>0</v>
      </c>
      <c r="I180" s="84" t="b">
        <v>0</v>
      </c>
      <c r="J180" s="84" t="b">
        <v>0</v>
      </c>
      <c r="K180" s="84" t="b">
        <v>0</v>
      </c>
      <c r="L180" s="84" t="b">
        <v>0</v>
      </c>
    </row>
    <row r="181" spans="1:12" ht="15">
      <c r="A181" s="84" t="s">
        <v>3022</v>
      </c>
      <c r="B181" s="84" t="s">
        <v>3005</v>
      </c>
      <c r="C181" s="84">
        <v>5</v>
      </c>
      <c r="D181" s="118">
        <v>0.0022509871573019764</v>
      </c>
      <c r="E181" s="118">
        <v>2.7425942211358385</v>
      </c>
      <c r="F181" s="84" t="s">
        <v>3210</v>
      </c>
      <c r="G181" s="84" t="b">
        <v>0</v>
      </c>
      <c r="H181" s="84" t="b">
        <v>0</v>
      </c>
      <c r="I181" s="84" t="b">
        <v>0</v>
      </c>
      <c r="J181" s="84" t="b">
        <v>0</v>
      </c>
      <c r="K181" s="84" t="b">
        <v>0</v>
      </c>
      <c r="L181" s="84" t="b">
        <v>0</v>
      </c>
    </row>
    <row r="182" spans="1:12" ht="15">
      <c r="A182" s="84" t="s">
        <v>3005</v>
      </c>
      <c r="B182" s="84" t="s">
        <v>3023</v>
      </c>
      <c r="C182" s="84">
        <v>5</v>
      </c>
      <c r="D182" s="118">
        <v>0.0022509871573019764</v>
      </c>
      <c r="E182" s="118">
        <v>2.7425942211358385</v>
      </c>
      <c r="F182" s="84" t="s">
        <v>3210</v>
      </c>
      <c r="G182" s="84" t="b">
        <v>0</v>
      </c>
      <c r="H182" s="84" t="b">
        <v>0</v>
      </c>
      <c r="I182" s="84" t="b">
        <v>0</v>
      </c>
      <c r="J182" s="84" t="b">
        <v>0</v>
      </c>
      <c r="K182" s="84" t="b">
        <v>0</v>
      </c>
      <c r="L182" s="84" t="b">
        <v>0</v>
      </c>
    </row>
    <row r="183" spans="1:12" ht="15">
      <c r="A183" s="84" t="s">
        <v>3023</v>
      </c>
      <c r="B183" s="84" t="s">
        <v>3024</v>
      </c>
      <c r="C183" s="84">
        <v>5</v>
      </c>
      <c r="D183" s="118">
        <v>0.0022509871573019764</v>
      </c>
      <c r="E183" s="118">
        <v>2.8217754671834636</v>
      </c>
      <c r="F183" s="84" t="s">
        <v>3210</v>
      </c>
      <c r="G183" s="84" t="b">
        <v>0</v>
      </c>
      <c r="H183" s="84" t="b">
        <v>0</v>
      </c>
      <c r="I183" s="84" t="b">
        <v>0</v>
      </c>
      <c r="J183" s="84" t="b">
        <v>0</v>
      </c>
      <c r="K183" s="84" t="b">
        <v>0</v>
      </c>
      <c r="L183" s="84" t="b">
        <v>0</v>
      </c>
    </row>
    <row r="184" spans="1:12" ht="15">
      <c r="A184" s="84" t="s">
        <v>3024</v>
      </c>
      <c r="B184" s="84" t="s">
        <v>3025</v>
      </c>
      <c r="C184" s="84">
        <v>5</v>
      </c>
      <c r="D184" s="118">
        <v>0.0022509871573019764</v>
      </c>
      <c r="E184" s="118">
        <v>2.8217754671834636</v>
      </c>
      <c r="F184" s="84" t="s">
        <v>3210</v>
      </c>
      <c r="G184" s="84" t="b">
        <v>0</v>
      </c>
      <c r="H184" s="84" t="b">
        <v>0</v>
      </c>
      <c r="I184" s="84" t="b">
        <v>0</v>
      </c>
      <c r="J184" s="84" t="b">
        <v>0</v>
      </c>
      <c r="K184" s="84" t="b">
        <v>0</v>
      </c>
      <c r="L184" s="84" t="b">
        <v>0</v>
      </c>
    </row>
    <row r="185" spans="1:12" ht="15">
      <c r="A185" s="84" t="s">
        <v>3025</v>
      </c>
      <c r="B185" s="84" t="s">
        <v>3026</v>
      </c>
      <c r="C185" s="84">
        <v>5</v>
      </c>
      <c r="D185" s="118">
        <v>0.0022509871573019764</v>
      </c>
      <c r="E185" s="118">
        <v>2.8217754671834636</v>
      </c>
      <c r="F185" s="84" t="s">
        <v>3210</v>
      </c>
      <c r="G185" s="84" t="b">
        <v>0</v>
      </c>
      <c r="H185" s="84" t="b">
        <v>0</v>
      </c>
      <c r="I185" s="84" t="b">
        <v>0</v>
      </c>
      <c r="J185" s="84" t="b">
        <v>0</v>
      </c>
      <c r="K185" s="84" t="b">
        <v>0</v>
      </c>
      <c r="L185" s="84" t="b">
        <v>0</v>
      </c>
    </row>
    <row r="186" spans="1:12" ht="15">
      <c r="A186" s="84" t="s">
        <v>3026</v>
      </c>
      <c r="B186" s="84" t="s">
        <v>3027</v>
      </c>
      <c r="C186" s="84">
        <v>5</v>
      </c>
      <c r="D186" s="118">
        <v>0.0022509871573019764</v>
      </c>
      <c r="E186" s="118">
        <v>2.8217754671834636</v>
      </c>
      <c r="F186" s="84" t="s">
        <v>3210</v>
      </c>
      <c r="G186" s="84" t="b">
        <v>0</v>
      </c>
      <c r="H186" s="84" t="b">
        <v>0</v>
      </c>
      <c r="I186" s="84" t="b">
        <v>0</v>
      </c>
      <c r="J186" s="84" t="b">
        <v>0</v>
      </c>
      <c r="K186" s="84" t="b">
        <v>0</v>
      </c>
      <c r="L186" s="84" t="b">
        <v>0</v>
      </c>
    </row>
    <row r="187" spans="1:12" ht="15">
      <c r="A187" s="84" t="s">
        <v>3027</v>
      </c>
      <c r="B187" s="84" t="s">
        <v>3001</v>
      </c>
      <c r="C187" s="84">
        <v>5</v>
      </c>
      <c r="D187" s="118">
        <v>0.0022509871573019764</v>
      </c>
      <c r="E187" s="118">
        <v>2.6756474315052254</v>
      </c>
      <c r="F187" s="84" t="s">
        <v>3210</v>
      </c>
      <c r="G187" s="84" t="b">
        <v>0</v>
      </c>
      <c r="H187" s="84" t="b">
        <v>0</v>
      </c>
      <c r="I187" s="84" t="b">
        <v>0</v>
      </c>
      <c r="J187" s="84" t="b">
        <v>0</v>
      </c>
      <c r="K187" s="84" t="b">
        <v>0</v>
      </c>
      <c r="L187" s="84" t="b">
        <v>0</v>
      </c>
    </row>
    <row r="188" spans="1:12" ht="15">
      <c r="A188" s="84" t="s">
        <v>3001</v>
      </c>
      <c r="B188" s="84" t="s">
        <v>3028</v>
      </c>
      <c r="C188" s="84">
        <v>5</v>
      </c>
      <c r="D188" s="118">
        <v>0.0022509871573019764</v>
      </c>
      <c r="E188" s="118">
        <v>2.6756474315052254</v>
      </c>
      <c r="F188" s="84" t="s">
        <v>3210</v>
      </c>
      <c r="G188" s="84" t="b">
        <v>0</v>
      </c>
      <c r="H188" s="84" t="b">
        <v>0</v>
      </c>
      <c r="I188" s="84" t="b">
        <v>0</v>
      </c>
      <c r="J188" s="84" t="b">
        <v>0</v>
      </c>
      <c r="K188" s="84" t="b">
        <v>0</v>
      </c>
      <c r="L188" s="84" t="b">
        <v>0</v>
      </c>
    </row>
    <row r="189" spans="1:12" ht="15">
      <c r="A189" s="84" t="s">
        <v>3028</v>
      </c>
      <c r="B189" s="84" t="s">
        <v>2411</v>
      </c>
      <c r="C189" s="84">
        <v>5</v>
      </c>
      <c r="D189" s="118">
        <v>0.0022509871573019764</v>
      </c>
      <c r="E189" s="118">
        <v>1.4488634642133569</v>
      </c>
      <c r="F189" s="84" t="s">
        <v>3210</v>
      </c>
      <c r="G189" s="84" t="b">
        <v>0</v>
      </c>
      <c r="H189" s="84" t="b">
        <v>0</v>
      </c>
      <c r="I189" s="84" t="b">
        <v>0</v>
      </c>
      <c r="J189" s="84" t="b">
        <v>0</v>
      </c>
      <c r="K189" s="84" t="b">
        <v>0</v>
      </c>
      <c r="L189" s="84" t="b">
        <v>0</v>
      </c>
    </row>
    <row r="190" spans="1:12" ht="15">
      <c r="A190" s="84" t="s">
        <v>2411</v>
      </c>
      <c r="B190" s="84" t="s">
        <v>3029</v>
      </c>
      <c r="C190" s="84">
        <v>5</v>
      </c>
      <c r="D190" s="118">
        <v>0.0022509871573019764</v>
      </c>
      <c r="E190" s="118">
        <v>1.5079082468143101</v>
      </c>
      <c r="F190" s="84" t="s">
        <v>3210</v>
      </c>
      <c r="G190" s="84" t="b">
        <v>0</v>
      </c>
      <c r="H190" s="84" t="b">
        <v>0</v>
      </c>
      <c r="I190" s="84" t="b">
        <v>0</v>
      </c>
      <c r="J190" s="84" t="b">
        <v>0</v>
      </c>
      <c r="K190" s="84" t="b">
        <v>0</v>
      </c>
      <c r="L190" s="84" t="b">
        <v>0</v>
      </c>
    </row>
    <row r="191" spans="1:12" ht="15">
      <c r="A191" s="84" t="s">
        <v>2946</v>
      </c>
      <c r="B191" s="84" t="s">
        <v>3030</v>
      </c>
      <c r="C191" s="84">
        <v>5</v>
      </c>
      <c r="D191" s="118">
        <v>0.0022509871573019764</v>
      </c>
      <c r="E191" s="118">
        <v>2.089381707360495</v>
      </c>
      <c r="F191" s="84" t="s">
        <v>3210</v>
      </c>
      <c r="G191" s="84" t="b">
        <v>0</v>
      </c>
      <c r="H191" s="84" t="b">
        <v>0</v>
      </c>
      <c r="I191" s="84" t="b">
        <v>0</v>
      </c>
      <c r="J191" s="84" t="b">
        <v>0</v>
      </c>
      <c r="K191" s="84" t="b">
        <v>0</v>
      </c>
      <c r="L191" s="84" t="b">
        <v>0</v>
      </c>
    </row>
    <row r="192" spans="1:12" ht="15">
      <c r="A192" s="84" t="s">
        <v>3030</v>
      </c>
      <c r="B192" s="84" t="s">
        <v>3031</v>
      </c>
      <c r="C192" s="84">
        <v>5</v>
      </c>
      <c r="D192" s="118">
        <v>0.0022509871573019764</v>
      </c>
      <c r="E192" s="118">
        <v>2.8217754671834636</v>
      </c>
      <c r="F192" s="84" t="s">
        <v>3210</v>
      </c>
      <c r="G192" s="84" t="b">
        <v>0</v>
      </c>
      <c r="H192" s="84" t="b">
        <v>0</v>
      </c>
      <c r="I192" s="84" t="b">
        <v>0</v>
      </c>
      <c r="J192" s="84" t="b">
        <v>0</v>
      </c>
      <c r="K192" s="84" t="b">
        <v>0</v>
      </c>
      <c r="L192" s="84" t="b">
        <v>0</v>
      </c>
    </row>
    <row r="193" spans="1:12" ht="15">
      <c r="A193" s="84" t="s">
        <v>3031</v>
      </c>
      <c r="B193" s="84" t="s">
        <v>3032</v>
      </c>
      <c r="C193" s="84">
        <v>5</v>
      </c>
      <c r="D193" s="118">
        <v>0.0022509871573019764</v>
      </c>
      <c r="E193" s="118">
        <v>2.8217754671834636</v>
      </c>
      <c r="F193" s="84" t="s">
        <v>3210</v>
      </c>
      <c r="G193" s="84" t="b">
        <v>0</v>
      </c>
      <c r="H193" s="84" t="b">
        <v>0</v>
      </c>
      <c r="I193" s="84" t="b">
        <v>0</v>
      </c>
      <c r="J193" s="84" t="b">
        <v>0</v>
      </c>
      <c r="K193" s="84" t="b">
        <v>0</v>
      </c>
      <c r="L193" s="84" t="b">
        <v>0</v>
      </c>
    </row>
    <row r="194" spans="1:12" ht="15">
      <c r="A194" s="84" t="s">
        <v>3032</v>
      </c>
      <c r="B194" s="84" t="s">
        <v>2460</v>
      </c>
      <c r="C194" s="84">
        <v>5</v>
      </c>
      <c r="D194" s="118">
        <v>0.0022509871573019764</v>
      </c>
      <c r="E194" s="118">
        <v>2.089381707360495</v>
      </c>
      <c r="F194" s="84" t="s">
        <v>3210</v>
      </c>
      <c r="G194" s="84" t="b">
        <v>0</v>
      </c>
      <c r="H194" s="84" t="b">
        <v>0</v>
      </c>
      <c r="I194" s="84" t="b">
        <v>0</v>
      </c>
      <c r="J194" s="84" t="b">
        <v>0</v>
      </c>
      <c r="K194" s="84" t="b">
        <v>0</v>
      </c>
      <c r="L194" s="84" t="b">
        <v>0</v>
      </c>
    </row>
    <row r="195" spans="1:12" ht="15">
      <c r="A195" s="84" t="s">
        <v>2460</v>
      </c>
      <c r="B195" s="84" t="s">
        <v>2661</v>
      </c>
      <c r="C195" s="84">
        <v>5</v>
      </c>
      <c r="D195" s="118">
        <v>0.0022509871573019764</v>
      </c>
      <c r="E195" s="118">
        <v>2.089381707360495</v>
      </c>
      <c r="F195" s="84" t="s">
        <v>3210</v>
      </c>
      <c r="G195" s="84" t="b">
        <v>0</v>
      </c>
      <c r="H195" s="84" t="b">
        <v>0</v>
      </c>
      <c r="I195" s="84" t="b">
        <v>0</v>
      </c>
      <c r="J195" s="84" t="b">
        <v>0</v>
      </c>
      <c r="K195" s="84" t="b">
        <v>0</v>
      </c>
      <c r="L195" s="84" t="b">
        <v>0</v>
      </c>
    </row>
    <row r="196" spans="1:12" ht="15">
      <c r="A196" s="84" t="s">
        <v>2661</v>
      </c>
      <c r="B196" s="84" t="s">
        <v>2458</v>
      </c>
      <c r="C196" s="84">
        <v>5</v>
      </c>
      <c r="D196" s="118">
        <v>0.0022509871573019764</v>
      </c>
      <c r="E196" s="118">
        <v>2.089381707360495</v>
      </c>
      <c r="F196" s="84" t="s">
        <v>3210</v>
      </c>
      <c r="G196" s="84" t="b">
        <v>0</v>
      </c>
      <c r="H196" s="84" t="b">
        <v>0</v>
      </c>
      <c r="I196" s="84" t="b">
        <v>0</v>
      </c>
      <c r="J196" s="84" t="b">
        <v>0</v>
      </c>
      <c r="K196" s="84" t="b">
        <v>0</v>
      </c>
      <c r="L196" s="84" t="b">
        <v>0</v>
      </c>
    </row>
    <row r="197" spans="1:12" ht="15">
      <c r="A197" s="84" t="s">
        <v>3003</v>
      </c>
      <c r="B197" s="84" t="s">
        <v>3033</v>
      </c>
      <c r="C197" s="84">
        <v>5</v>
      </c>
      <c r="D197" s="118">
        <v>0.0022509871573019764</v>
      </c>
      <c r="E197" s="118">
        <v>2.6756474315052254</v>
      </c>
      <c r="F197" s="84" t="s">
        <v>3210</v>
      </c>
      <c r="G197" s="84" t="b">
        <v>0</v>
      </c>
      <c r="H197" s="84" t="b">
        <v>0</v>
      </c>
      <c r="I197" s="84" t="b">
        <v>0</v>
      </c>
      <c r="J197" s="84" t="b">
        <v>0</v>
      </c>
      <c r="K197" s="84" t="b">
        <v>0</v>
      </c>
      <c r="L197" s="84" t="b">
        <v>0</v>
      </c>
    </row>
    <row r="198" spans="1:12" ht="15">
      <c r="A198" s="84" t="s">
        <v>3033</v>
      </c>
      <c r="B198" s="84" t="s">
        <v>2447</v>
      </c>
      <c r="C198" s="84">
        <v>5</v>
      </c>
      <c r="D198" s="118">
        <v>0.0022509871573019764</v>
      </c>
      <c r="E198" s="118">
        <v>1.8305493914909687</v>
      </c>
      <c r="F198" s="84" t="s">
        <v>3210</v>
      </c>
      <c r="G198" s="84" t="b">
        <v>0</v>
      </c>
      <c r="H198" s="84" t="b">
        <v>0</v>
      </c>
      <c r="I198" s="84" t="b">
        <v>0</v>
      </c>
      <c r="J198" s="84" t="b">
        <v>0</v>
      </c>
      <c r="K198" s="84" t="b">
        <v>0</v>
      </c>
      <c r="L198" s="84" t="b">
        <v>0</v>
      </c>
    </row>
    <row r="199" spans="1:12" ht="15">
      <c r="A199" s="84" t="s">
        <v>2447</v>
      </c>
      <c r="B199" s="84" t="s">
        <v>3034</v>
      </c>
      <c r="C199" s="84">
        <v>5</v>
      </c>
      <c r="D199" s="118">
        <v>0.0022509871573019764</v>
      </c>
      <c r="E199" s="118">
        <v>1.940961874902672</v>
      </c>
      <c r="F199" s="84" t="s">
        <v>3210</v>
      </c>
      <c r="G199" s="84" t="b">
        <v>0</v>
      </c>
      <c r="H199" s="84" t="b">
        <v>0</v>
      </c>
      <c r="I199" s="84" t="b">
        <v>0</v>
      </c>
      <c r="J199" s="84" t="b">
        <v>0</v>
      </c>
      <c r="K199" s="84" t="b">
        <v>0</v>
      </c>
      <c r="L199" s="84" t="b">
        <v>0</v>
      </c>
    </row>
    <row r="200" spans="1:12" ht="15">
      <c r="A200" s="84" t="s">
        <v>3034</v>
      </c>
      <c r="B200" s="84" t="s">
        <v>2947</v>
      </c>
      <c r="C200" s="84">
        <v>5</v>
      </c>
      <c r="D200" s="118">
        <v>0.0022509871573019764</v>
      </c>
      <c r="E200" s="118">
        <v>2.089381707360495</v>
      </c>
      <c r="F200" s="84" t="s">
        <v>3210</v>
      </c>
      <c r="G200" s="84" t="b">
        <v>0</v>
      </c>
      <c r="H200" s="84" t="b">
        <v>0</v>
      </c>
      <c r="I200" s="84" t="b">
        <v>0</v>
      </c>
      <c r="J200" s="84" t="b">
        <v>0</v>
      </c>
      <c r="K200" s="84" t="b">
        <v>0</v>
      </c>
      <c r="L200" s="84" t="b">
        <v>0</v>
      </c>
    </row>
    <row r="201" spans="1:12" ht="15">
      <c r="A201" s="84" t="s">
        <v>2947</v>
      </c>
      <c r="B201" s="84" t="s">
        <v>3035</v>
      </c>
      <c r="C201" s="84">
        <v>5</v>
      </c>
      <c r="D201" s="118">
        <v>0.0022509871573019764</v>
      </c>
      <c r="E201" s="118">
        <v>2.089381707360495</v>
      </c>
      <c r="F201" s="84" t="s">
        <v>3210</v>
      </c>
      <c r="G201" s="84" t="b">
        <v>0</v>
      </c>
      <c r="H201" s="84" t="b">
        <v>0</v>
      </c>
      <c r="I201" s="84" t="b">
        <v>0</v>
      </c>
      <c r="J201" s="84" t="b">
        <v>0</v>
      </c>
      <c r="K201" s="84" t="b">
        <v>0</v>
      </c>
      <c r="L201" s="84" t="b">
        <v>0</v>
      </c>
    </row>
    <row r="202" spans="1:12" ht="15">
      <c r="A202" s="84" t="s">
        <v>3035</v>
      </c>
      <c r="B202" s="84" t="s">
        <v>2461</v>
      </c>
      <c r="C202" s="84">
        <v>5</v>
      </c>
      <c r="D202" s="118">
        <v>0.0022509871573019764</v>
      </c>
      <c r="E202" s="118">
        <v>2.2902965501412083</v>
      </c>
      <c r="F202" s="84" t="s">
        <v>3210</v>
      </c>
      <c r="G202" s="84" t="b">
        <v>0</v>
      </c>
      <c r="H202" s="84" t="b">
        <v>0</v>
      </c>
      <c r="I202" s="84" t="b">
        <v>0</v>
      </c>
      <c r="J202" s="84" t="b">
        <v>0</v>
      </c>
      <c r="K202" s="84" t="b">
        <v>0</v>
      </c>
      <c r="L202" s="84" t="b">
        <v>0</v>
      </c>
    </row>
    <row r="203" spans="1:12" ht="15">
      <c r="A203" s="84" t="s">
        <v>2461</v>
      </c>
      <c r="B203" s="84" t="s">
        <v>3036</v>
      </c>
      <c r="C203" s="84">
        <v>5</v>
      </c>
      <c r="D203" s="118">
        <v>0.0022509871573019764</v>
      </c>
      <c r="E203" s="118">
        <v>2.2902965501412083</v>
      </c>
      <c r="F203" s="84" t="s">
        <v>3210</v>
      </c>
      <c r="G203" s="84" t="b">
        <v>0</v>
      </c>
      <c r="H203" s="84" t="b">
        <v>0</v>
      </c>
      <c r="I203" s="84" t="b">
        <v>0</v>
      </c>
      <c r="J203" s="84" t="b">
        <v>0</v>
      </c>
      <c r="K203" s="84" t="b">
        <v>0</v>
      </c>
      <c r="L203" s="84" t="b">
        <v>0</v>
      </c>
    </row>
    <row r="204" spans="1:12" ht="15">
      <c r="A204" s="84" t="s">
        <v>3036</v>
      </c>
      <c r="B204" s="84" t="s">
        <v>3006</v>
      </c>
      <c r="C204" s="84">
        <v>5</v>
      </c>
      <c r="D204" s="118">
        <v>0.0022509871573019764</v>
      </c>
      <c r="E204" s="118">
        <v>2.7425942211358385</v>
      </c>
      <c r="F204" s="84" t="s">
        <v>3210</v>
      </c>
      <c r="G204" s="84" t="b">
        <v>0</v>
      </c>
      <c r="H204" s="84" t="b">
        <v>0</v>
      </c>
      <c r="I204" s="84" t="b">
        <v>0</v>
      </c>
      <c r="J204" s="84" t="b">
        <v>0</v>
      </c>
      <c r="K204" s="84" t="b">
        <v>0</v>
      </c>
      <c r="L204" s="84" t="b">
        <v>0</v>
      </c>
    </row>
    <row r="205" spans="1:12" ht="15">
      <c r="A205" s="84" t="s">
        <v>3006</v>
      </c>
      <c r="B205" s="84" t="s">
        <v>3037</v>
      </c>
      <c r="C205" s="84">
        <v>5</v>
      </c>
      <c r="D205" s="118">
        <v>0.0022509871573019764</v>
      </c>
      <c r="E205" s="118">
        <v>2.7425942211358385</v>
      </c>
      <c r="F205" s="84" t="s">
        <v>3210</v>
      </c>
      <c r="G205" s="84" t="b">
        <v>0</v>
      </c>
      <c r="H205" s="84" t="b">
        <v>0</v>
      </c>
      <c r="I205" s="84" t="b">
        <v>0</v>
      </c>
      <c r="J205" s="84" t="b">
        <v>0</v>
      </c>
      <c r="K205" s="84" t="b">
        <v>0</v>
      </c>
      <c r="L205" s="84" t="b">
        <v>0</v>
      </c>
    </row>
    <row r="206" spans="1:12" ht="15">
      <c r="A206" s="84" t="s">
        <v>3037</v>
      </c>
      <c r="B206" s="84" t="s">
        <v>3038</v>
      </c>
      <c r="C206" s="84">
        <v>5</v>
      </c>
      <c r="D206" s="118">
        <v>0.0022509871573019764</v>
      </c>
      <c r="E206" s="118">
        <v>2.8217754671834636</v>
      </c>
      <c r="F206" s="84" t="s">
        <v>3210</v>
      </c>
      <c r="G206" s="84" t="b">
        <v>0</v>
      </c>
      <c r="H206" s="84" t="b">
        <v>0</v>
      </c>
      <c r="I206" s="84" t="b">
        <v>0</v>
      </c>
      <c r="J206" s="84" t="b">
        <v>0</v>
      </c>
      <c r="K206" s="84" t="b">
        <v>0</v>
      </c>
      <c r="L206" s="84" t="b">
        <v>0</v>
      </c>
    </row>
    <row r="207" spans="1:12" ht="15">
      <c r="A207" s="84" t="s">
        <v>3038</v>
      </c>
      <c r="B207" s="84" t="s">
        <v>2992</v>
      </c>
      <c r="C207" s="84">
        <v>5</v>
      </c>
      <c r="D207" s="118">
        <v>0.0022509871573019764</v>
      </c>
      <c r="E207" s="118">
        <v>2.5665029620801576</v>
      </c>
      <c r="F207" s="84" t="s">
        <v>3210</v>
      </c>
      <c r="G207" s="84" t="b">
        <v>0</v>
      </c>
      <c r="H207" s="84" t="b">
        <v>0</v>
      </c>
      <c r="I207" s="84" t="b">
        <v>0</v>
      </c>
      <c r="J207" s="84" t="b">
        <v>0</v>
      </c>
      <c r="K207" s="84" t="b">
        <v>0</v>
      </c>
      <c r="L207" s="84" t="b">
        <v>0</v>
      </c>
    </row>
    <row r="208" spans="1:12" ht="15">
      <c r="A208" s="84" t="s">
        <v>2960</v>
      </c>
      <c r="B208" s="84" t="s">
        <v>3039</v>
      </c>
      <c r="C208" s="84">
        <v>5</v>
      </c>
      <c r="D208" s="118">
        <v>0.0022509871573019764</v>
      </c>
      <c r="E208" s="118">
        <v>2.4415642254718577</v>
      </c>
      <c r="F208" s="84" t="s">
        <v>3210</v>
      </c>
      <c r="G208" s="84" t="b">
        <v>0</v>
      </c>
      <c r="H208" s="84" t="b">
        <v>0</v>
      </c>
      <c r="I208" s="84" t="b">
        <v>0</v>
      </c>
      <c r="J208" s="84" t="b">
        <v>0</v>
      </c>
      <c r="K208" s="84" t="b">
        <v>0</v>
      </c>
      <c r="L208" s="84" t="b">
        <v>0</v>
      </c>
    </row>
    <row r="209" spans="1:12" ht="15">
      <c r="A209" s="84" t="s">
        <v>266</v>
      </c>
      <c r="B209" s="84" t="s">
        <v>2411</v>
      </c>
      <c r="C209" s="84">
        <v>5</v>
      </c>
      <c r="D209" s="118">
        <v>0.0022509871573019764</v>
      </c>
      <c r="E209" s="118">
        <v>1.4488634642133569</v>
      </c>
      <c r="F209" s="84" t="s">
        <v>3210</v>
      </c>
      <c r="G209" s="84" t="b">
        <v>0</v>
      </c>
      <c r="H209" s="84" t="b">
        <v>0</v>
      </c>
      <c r="I209" s="84" t="b">
        <v>0</v>
      </c>
      <c r="J209" s="84" t="b">
        <v>0</v>
      </c>
      <c r="K209" s="84" t="b">
        <v>0</v>
      </c>
      <c r="L209" s="84" t="b">
        <v>0</v>
      </c>
    </row>
    <row r="210" spans="1:12" ht="15">
      <c r="A210" s="84" t="s">
        <v>3040</v>
      </c>
      <c r="B210" s="84" t="s">
        <v>3041</v>
      </c>
      <c r="C210" s="84">
        <v>4</v>
      </c>
      <c r="D210" s="118">
        <v>0.0019114175945722394</v>
      </c>
      <c r="E210" s="118">
        <v>2.91868548019152</v>
      </c>
      <c r="F210" s="84" t="s">
        <v>3210</v>
      </c>
      <c r="G210" s="84" t="b">
        <v>0</v>
      </c>
      <c r="H210" s="84" t="b">
        <v>0</v>
      </c>
      <c r="I210" s="84" t="b">
        <v>0</v>
      </c>
      <c r="J210" s="84" t="b">
        <v>0</v>
      </c>
      <c r="K210" s="84" t="b">
        <v>0</v>
      </c>
      <c r="L210" s="84" t="b">
        <v>0</v>
      </c>
    </row>
    <row r="211" spans="1:12" ht="15">
      <c r="A211" s="84" t="s">
        <v>3041</v>
      </c>
      <c r="B211" s="84" t="s">
        <v>3042</v>
      </c>
      <c r="C211" s="84">
        <v>4</v>
      </c>
      <c r="D211" s="118">
        <v>0.0019114175945722394</v>
      </c>
      <c r="E211" s="118">
        <v>2.91868548019152</v>
      </c>
      <c r="F211" s="84" t="s">
        <v>3210</v>
      </c>
      <c r="G211" s="84" t="b">
        <v>0</v>
      </c>
      <c r="H211" s="84" t="b">
        <v>0</v>
      </c>
      <c r="I211" s="84" t="b">
        <v>0</v>
      </c>
      <c r="J211" s="84" t="b">
        <v>0</v>
      </c>
      <c r="K211" s="84" t="b">
        <v>0</v>
      </c>
      <c r="L211" s="84" t="b">
        <v>0</v>
      </c>
    </row>
    <row r="212" spans="1:12" ht="15">
      <c r="A212" s="84" t="s">
        <v>3042</v>
      </c>
      <c r="B212" s="84" t="s">
        <v>542</v>
      </c>
      <c r="C212" s="84">
        <v>4</v>
      </c>
      <c r="D212" s="118">
        <v>0.0019114175945722394</v>
      </c>
      <c r="E212" s="118">
        <v>2.91868548019152</v>
      </c>
      <c r="F212" s="84" t="s">
        <v>3210</v>
      </c>
      <c r="G212" s="84" t="b">
        <v>0</v>
      </c>
      <c r="H212" s="84" t="b">
        <v>0</v>
      </c>
      <c r="I212" s="84" t="b">
        <v>0</v>
      </c>
      <c r="J212" s="84" t="b">
        <v>0</v>
      </c>
      <c r="K212" s="84" t="b">
        <v>0</v>
      </c>
      <c r="L212" s="84" t="b">
        <v>0</v>
      </c>
    </row>
    <row r="213" spans="1:12" ht="15">
      <c r="A213" s="84" t="s">
        <v>542</v>
      </c>
      <c r="B213" s="84" t="s">
        <v>3043</v>
      </c>
      <c r="C213" s="84">
        <v>4</v>
      </c>
      <c r="D213" s="118">
        <v>0.0019114175945722394</v>
      </c>
      <c r="E213" s="118">
        <v>2.91868548019152</v>
      </c>
      <c r="F213" s="84" t="s">
        <v>3210</v>
      </c>
      <c r="G213" s="84" t="b">
        <v>0</v>
      </c>
      <c r="H213" s="84" t="b">
        <v>0</v>
      </c>
      <c r="I213" s="84" t="b">
        <v>0</v>
      </c>
      <c r="J213" s="84" t="b">
        <v>0</v>
      </c>
      <c r="K213" s="84" t="b">
        <v>0</v>
      </c>
      <c r="L213" s="84" t="b">
        <v>0</v>
      </c>
    </row>
    <row r="214" spans="1:12" ht="15">
      <c r="A214" s="84" t="s">
        <v>3043</v>
      </c>
      <c r="B214" s="84" t="s">
        <v>2411</v>
      </c>
      <c r="C214" s="84">
        <v>4</v>
      </c>
      <c r="D214" s="118">
        <v>0.0019114175945722394</v>
      </c>
      <c r="E214" s="118">
        <v>1.4488634642133569</v>
      </c>
      <c r="F214" s="84" t="s">
        <v>3210</v>
      </c>
      <c r="G214" s="84" t="b">
        <v>0</v>
      </c>
      <c r="H214" s="84" t="b">
        <v>0</v>
      </c>
      <c r="I214" s="84" t="b">
        <v>0</v>
      </c>
      <c r="J214" s="84" t="b">
        <v>0</v>
      </c>
      <c r="K214" s="84" t="b">
        <v>0</v>
      </c>
      <c r="L214" s="84" t="b">
        <v>0</v>
      </c>
    </row>
    <row r="215" spans="1:12" ht="15">
      <c r="A215" s="84" t="s">
        <v>2411</v>
      </c>
      <c r="B215" s="84" t="s">
        <v>3044</v>
      </c>
      <c r="C215" s="84">
        <v>4</v>
      </c>
      <c r="D215" s="118">
        <v>0.0019114175945722394</v>
      </c>
      <c r="E215" s="118">
        <v>1.5079082468143101</v>
      </c>
      <c r="F215" s="84" t="s">
        <v>3210</v>
      </c>
      <c r="G215" s="84" t="b">
        <v>0</v>
      </c>
      <c r="H215" s="84" t="b">
        <v>0</v>
      </c>
      <c r="I215" s="84" t="b">
        <v>0</v>
      </c>
      <c r="J215" s="84" t="b">
        <v>0</v>
      </c>
      <c r="K215" s="84" t="b">
        <v>0</v>
      </c>
      <c r="L215" s="84" t="b">
        <v>0</v>
      </c>
    </row>
    <row r="216" spans="1:12" ht="15">
      <c r="A216" s="84" t="s">
        <v>3044</v>
      </c>
      <c r="B216" s="84" t="s">
        <v>3045</v>
      </c>
      <c r="C216" s="84">
        <v>4</v>
      </c>
      <c r="D216" s="118">
        <v>0.0019114175945722394</v>
      </c>
      <c r="E216" s="118">
        <v>2.91868548019152</v>
      </c>
      <c r="F216" s="84" t="s">
        <v>3210</v>
      </c>
      <c r="G216" s="84" t="b">
        <v>0</v>
      </c>
      <c r="H216" s="84" t="b">
        <v>0</v>
      </c>
      <c r="I216" s="84" t="b">
        <v>0</v>
      </c>
      <c r="J216" s="84" t="b">
        <v>0</v>
      </c>
      <c r="K216" s="84" t="b">
        <v>0</v>
      </c>
      <c r="L216" s="84" t="b">
        <v>0</v>
      </c>
    </row>
    <row r="217" spans="1:12" ht="15">
      <c r="A217" s="84" t="s">
        <v>3045</v>
      </c>
      <c r="B217" s="84" t="s">
        <v>3046</v>
      </c>
      <c r="C217" s="84">
        <v>4</v>
      </c>
      <c r="D217" s="118">
        <v>0.0019114175945722394</v>
      </c>
      <c r="E217" s="118">
        <v>2.91868548019152</v>
      </c>
      <c r="F217" s="84" t="s">
        <v>3210</v>
      </c>
      <c r="G217" s="84" t="b">
        <v>0</v>
      </c>
      <c r="H217" s="84" t="b">
        <v>0</v>
      </c>
      <c r="I217" s="84" t="b">
        <v>0</v>
      </c>
      <c r="J217" s="84" t="b">
        <v>0</v>
      </c>
      <c r="K217" s="84" t="b">
        <v>0</v>
      </c>
      <c r="L217" s="84" t="b">
        <v>0</v>
      </c>
    </row>
    <row r="218" spans="1:12" ht="15">
      <c r="A218" s="84" t="s">
        <v>344</v>
      </c>
      <c r="B218" s="84" t="s">
        <v>2511</v>
      </c>
      <c r="C218" s="84">
        <v>4</v>
      </c>
      <c r="D218" s="118">
        <v>0.0019114175945722394</v>
      </c>
      <c r="E218" s="118">
        <v>2.91868548019152</v>
      </c>
      <c r="F218" s="84" t="s">
        <v>3210</v>
      </c>
      <c r="G218" s="84" t="b">
        <v>0</v>
      </c>
      <c r="H218" s="84" t="b">
        <v>0</v>
      </c>
      <c r="I218" s="84" t="b">
        <v>0</v>
      </c>
      <c r="J218" s="84" t="b">
        <v>0</v>
      </c>
      <c r="K218" s="84" t="b">
        <v>0</v>
      </c>
      <c r="L218" s="84" t="b">
        <v>0</v>
      </c>
    </row>
    <row r="219" spans="1:12" ht="15">
      <c r="A219" s="84" t="s">
        <v>300</v>
      </c>
      <c r="B219" s="84" t="s">
        <v>2450</v>
      </c>
      <c r="C219" s="84">
        <v>4</v>
      </c>
      <c r="D219" s="118">
        <v>0.0019114175945722394</v>
      </c>
      <c r="E219" s="118">
        <v>2.6756474315052254</v>
      </c>
      <c r="F219" s="84" t="s">
        <v>3210</v>
      </c>
      <c r="G219" s="84" t="b">
        <v>0</v>
      </c>
      <c r="H219" s="84" t="b">
        <v>0</v>
      </c>
      <c r="I219" s="84" t="b">
        <v>0</v>
      </c>
      <c r="J219" s="84" t="b">
        <v>1</v>
      </c>
      <c r="K219" s="84" t="b">
        <v>0</v>
      </c>
      <c r="L219" s="84" t="b">
        <v>0</v>
      </c>
    </row>
    <row r="220" spans="1:12" ht="15">
      <c r="A220" s="84" t="s">
        <v>3029</v>
      </c>
      <c r="B220" s="84" t="s">
        <v>3002</v>
      </c>
      <c r="C220" s="84">
        <v>4</v>
      </c>
      <c r="D220" s="118">
        <v>0.0019114175945722394</v>
      </c>
      <c r="E220" s="118">
        <v>2.578737418497169</v>
      </c>
      <c r="F220" s="84" t="s">
        <v>3210</v>
      </c>
      <c r="G220" s="84" t="b">
        <v>0</v>
      </c>
      <c r="H220" s="84" t="b">
        <v>0</v>
      </c>
      <c r="I220" s="84" t="b">
        <v>0</v>
      </c>
      <c r="J220" s="84" t="b">
        <v>0</v>
      </c>
      <c r="K220" s="84" t="b">
        <v>0</v>
      </c>
      <c r="L220" s="84" t="b">
        <v>0</v>
      </c>
    </row>
    <row r="221" spans="1:12" ht="15">
      <c r="A221" s="84" t="s">
        <v>3048</v>
      </c>
      <c r="B221" s="84" t="s">
        <v>3049</v>
      </c>
      <c r="C221" s="84">
        <v>4</v>
      </c>
      <c r="D221" s="118">
        <v>0.0019114175945722394</v>
      </c>
      <c r="E221" s="118">
        <v>2.91868548019152</v>
      </c>
      <c r="F221" s="84" t="s">
        <v>3210</v>
      </c>
      <c r="G221" s="84" t="b">
        <v>0</v>
      </c>
      <c r="H221" s="84" t="b">
        <v>0</v>
      </c>
      <c r="I221" s="84" t="b">
        <v>0</v>
      </c>
      <c r="J221" s="84" t="b">
        <v>0</v>
      </c>
      <c r="K221" s="84" t="b">
        <v>0</v>
      </c>
      <c r="L221" s="84" t="b">
        <v>0</v>
      </c>
    </row>
    <row r="222" spans="1:12" ht="15">
      <c r="A222" s="84" t="s">
        <v>3049</v>
      </c>
      <c r="B222" s="84" t="s">
        <v>3050</v>
      </c>
      <c r="C222" s="84">
        <v>4</v>
      </c>
      <c r="D222" s="118">
        <v>0.0019114175945722394</v>
      </c>
      <c r="E222" s="118">
        <v>2.91868548019152</v>
      </c>
      <c r="F222" s="84" t="s">
        <v>3210</v>
      </c>
      <c r="G222" s="84" t="b">
        <v>0</v>
      </c>
      <c r="H222" s="84" t="b">
        <v>0</v>
      </c>
      <c r="I222" s="84" t="b">
        <v>0</v>
      </c>
      <c r="J222" s="84" t="b">
        <v>0</v>
      </c>
      <c r="K222" s="84" t="b">
        <v>0</v>
      </c>
      <c r="L222" s="84" t="b">
        <v>0</v>
      </c>
    </row>
    <row r="223" spans="1:12" ht="15">
      <c r="A223" s="84" t="s">
        <v>3050</v>
      </c>
      <c r="B223" s="84" t="s">
        <v>2411</v>
      </c>
      <c r="C223" s="84">
        <v>4</v>
      </c>
      <c r="D223" s="118">
        <v>0.0019114175945722394</v>
      </c>
      <c r="E223" s="118">
        <v>1.4488634642133569</v>
      </c>
      <c r="F223" s="84" t="s">
        <v>3210</v>
      </c>
      <c r="G223" s="84" t="b">
        <v>0</v>
      </c>
      <c r="H223" s="84" t="b">
        <v>0</v>
      </c>
      <c r="I223" s="84" t="b">
        <v>0</v>
      </c>
      <c r="J223" s="84" t="b">
        <v>0</v>
      </c>
      <c r="K223" s="84" t="b">
        <v>0</v>
      </c>
      <c r="L223" s="84" t="b">
        <v>0</v>
      </c>
    </row>
    <row r="224" spans="1:12" ht="15">
      <c r="A224" s="84" t="s">
        <v>2411</v>
      </c>
      <c r="B224" s="84" t="s">
        <v>3051</v>
      </c>
      <c r="C224" s="84">
        <v>4</v>
      </c>
      <c r="D224" s="118">
        <v>0.0019114175945722394</v>
      </c>
      <c r="E224" s="118">
        <v>1.5079082468143101</v>
      </c>
      <c r="F224" s="84" t="s">
        <v>3210</v>
      </c>
      <c r="G224" s="84" t="b">
        <v>0</v>
      </c>
      <c r="H224" s="84" t="b">
        <v>0</v>
      </c>
      <c r="I224" s="84" t="b">
        <v>0</v>
      </c>
      <c r="J224" s="84" t="b">
        <v>0</v>
      </c>
      <c r="K224" s="84" t="b">
        <v>0</v>
      </c>
      <c r="L224" s="84" t="b">
        <v>0</v>
      </c>
    </row>
    <row r="225" spans="1:12" ht="15">
      <c r="A225" s="84" t="s">
        <v>3051</v>
      </c>
      <c r="B225" s="84" t="s">
        <v>3052</v>
      </c>
      <c r="C225" s="84">
        <v>4</v>
      </c>
      <c r="D225" s="118">
        <v>0.0019114175945722394</v>
      </c>
      <c r="E225" s="118">
        <v>2.91868548019152</v>
      </c>
      <c r="F225" s="84" t="s">
        <v>3210</v>
      </c>
      <c r="G225" s="84" t="b">
        <v>0</v>
      </c>
      <c r="H225" s="84" t="b">
        <v>0</v>
      </c>
      <c r="I225" s="84" t="b">
        <v>0</v>
      </c>
      <c r="J225" s="84" t="b">
        <v>0</v>
      </c>
      <c r="K225" s="84" t="b">
        <v>0</v>
      </c>
      <c r="L225" s="84" t="b">
        <v>0</v>
      </c>
    </row>
    <row r="226" spans="1:12" ht="15">
      <c r="A226" s="84" t="s">
        <v>2956</v>
      </c>
      <c r="B226" s="84" t="s">
        <v>2956</v>
      </c>
      <c r="C226" s="84">
        <v>4</v>
      </c>
      <c r="D226" s="118">
        <v>0.0019114175945722394</v>
      </c>
      <c r="E226" s="118">
        <v>1.5665029620801574</v>
      </c>
      <c r="F226" s="84" t="s">
        <v>3210</v>
      </c>
      <c r="G226" s="84" t="b">
        <v>0</v>
      </c>
      <c r="H226" s="84" t="b">
        <v>0</v>
      </c>
      <c r="I226" s="84" t="b">
        <v>0</v>
      </c>
      <c r="J226" s="84" t="b">
        <v>0</v>
      </c>
      <c r="K226" s="84" t="b">
        <v>0</v>
      </c>
      <c r="L226" s="84" t="b">
        <v>0</v>
      </c>
    </row>
    <row r="227" spans="1:12" ht="15">
      <c r="A227" s="84" t="s">
        <v>2956</v>
      </c>
      <c r="B227" s="84" t="s">
        <v>2411</v>
      </c>
      <c r="C227" s="84">
        <v>4</v>
      </c>
      <c r="D227" s="118">
        <v>0.0019114175945722394</v>
      </c>
      <c r="E227" s="118">
        <v>0.7498934598773381</v>
      </c>
      <c r="F227" s="84" t="s">
        <v>3210</v>
      </c>
      <c r="G227" s="84" t="b">
        <v>0</v>
      </c>
      <c r="H227" s="84" t="b">
        <v>0</v>
      </c>
      <c r="I227" s="84" t="b">
        <v>0</v>
      </c>
      <c r="J227" s="84" t="b">
        <v>0</v>
      </c>
      <c r="K227" s="84" t="b">
        <v>0</v>
      </c>
      <c r="L227" s="84" t="b">
        <v>0</v>
      </c>
    </row>
    <row r="228" spans="1:12" ht="15">
      <c r="A228" s="84" t="s">
        <v>3054</v>
      </c>
      <c r="B228" s="84" t="s">
        <v>2502</v>
      </c>
      <c r="C228" s="84">
        <v>4</v>
      </c>
      <c r="D228" s="118">
        <v>0.0019114175945722394</v>
      </c>
      <c r="E228" s="118">
        <v>1.929680864492983</v>
      </c>
      <c r="F228" s="84" t="s">
        <v>3210</v>
      </c>
      <c r="G228" s="84" t="b">
        <v>0</v>
      </c>
      <c r="H228" s="84" t="b">
        <v>0</v>
      </c>
      <c r="I228" s="84" t="b">
        <v>0</v>
      </c>
      <c r="J228" s="84" t="b">
        <v>0</v>
      </c>
      <c r="K228" s="84" t="b">
        <v>0</v>
      </c>
      <c r="L228" s="84" t="b">
        <v>0</v>
      </c>
    </row>
    <row r="229" spans="1:12" ht="15">
      <c r="A229" s="84" t="s">
        <v>2444</v>
      </c>
      <c r="B229" s="84" t="s">
        <v>2961</v>
      </c>
      <c r="C229" s="84">
        <v>4</v>
      </c>
      <c r="D229" s="118">
        <v>0.0019114175945722394</v>
      </c>
      <c r="E229" s="118">
        <v>0.6775126934214729</v>
      </c>
      <c r="F229" s="84" t="s">
        <v>3210</v>
      </c>
      <c r="G229" s="84" t="b">
        <v>0</v>
      </c>
      <c r="H229" s="84" t="b">
        <v>0</v>
      </c>
      <c r="I229" s="84" t="b">
        <v>0</v>
      </c>
      <c r="J229" s="84" t="b">
        <v>0</v>
      </c>
      <c r="K229" s="84" t="b">
        <v>0</v>
      </c>
      <c r="L229" s="84" t="b">
        <v>0</v>
      </c>
    </row>
    <row r="230" spans="1:12" ht="15">
      <c r="A230" s="84" t="s">
        <v>2445</v>
      </c>
      <c r="B230" s="84" t="s">
        <v>2988</v>
      </c>
      <c r="C230" s="84">
        <v>4</v>
      </c>
      <c r="D230" s="118">
        <v>0.0019114175945722394</v>
      </c>
      <c r="E230" s="118">
        <v>1.1184840890648022</v>
      </c>
      <c r="F230" s="84" t="s">
        <v>3210</v>
      </c>
      <c r="G230" s="84" t="b">
        <v>0</v>
      </c>
      <c r="H230" s="84" t="b">
        <v>0</v>
      </c>
      <c r="I230" s="84" t="b">
        <v>0</v>
      </c>
      <c r="J230" s="84" t="b">
        <v>0</v>
      </c>
      <c r="K230" s="84" t="b">
        <v>0</v>
      </c>
      <c r="L230" s="84" t="b">
        <v>0</v>
      </c>
    </row>
    <row r="231" spans="1:12" ht="15">
      <c r="A231" s="84" t="s">
        <v>2996</v>
      </c>
      <c r="B231" s="84" t="s">
        <v>3055</v>
      </c>
      <c r="C231" s="84">
        <v>4</v>
      </c>
      <c r="D231" s="118">
        <v>0.0019114175945722394</v>
      </c>
      <c r="E231" s="118">
        <v>2.6176554845275386</v>
      </c>
      <c r="F231" s="84" t="s">
        <v>3210</v>
      </c>
      <c r="G231" s="84" t="b">
        <v>0</v>
      </c>
      <c r="H231" s="84" t="b">
        <v>0</v>
      </c>
      <c r="I231" s="84" t="b">
        <v>0</v>
      </c>
      <c r="J231" s="84" t="b">
        <v>0</v>
      </c>
      <c r="K231" s="84" t="b">
        <v>0</v>
      </c>
      <c r="L231" s="84" t="b">
        <v>0</v>
      </c>
    </row>
    <row r="232" spans="1:12" ht="15">
      <c r="A232" s="84" t="s">
        <v>3055</v>
      </c>
      <c r="B232" s="84" t="s">
        <v>2411</v>
      </c>
      <c r="C232" s="84">
        <v>4</v>
      </c>
      <c r="D232" s="118">
        <v>0.0019114175945722394</v>
      </c>
      <c r="E232" s="118">
        <v>1.4488634642133569</v>
      </c>
      <c r="F232" s="84" t="s">
        <v>3210</v>
      </c>
      <c r="G232" s="84" t="b">
        <v>0</v>
      </c>
      <c r="H232" s="84" t="b">
        <v>0</v>
      </c>
      <c r="I232" s="84" t="b">
        <v>0</v>
      </c>
      <c r="J232" s="84" t="b">
        <v>0</v>
      </c>
      <c r="K232" s="84" t="b">
        <v>0</v>
      </c>
      <c r="L232" s="84" t="b">
        <v>0</v>
      </c>
    </row>
    <row r="233" spans="1:12" ht="15">
      <c r="A233" s="84" t="s">
        <v>3015</v>
      </c>
      <c r="B233" s="84" t="s">
        <v>2948</v>
      </c>
      <c r="C233" s="84">
        <v>4</v>
      </c>
      <c r="D233" s="118">
        <v>0.0019114175945722394</v>
      </c>
      <c r="E233" s="118">
        <v>1.929680864492983</v>
      </c>
      <c r="F233" s="84" t="s">
        <v>3210</v>
      </c>
      <c r="G233" s="84" t="b">
        <v>0</v>
      </c>
      <c r="H233" s="84" t="b">
        <v>0</v>
      </c>
      <c r="I233" s="84" t="b">
        <v>0</v>
      </c>
      <c r="J233" s="84" t="b">
        <v>0</v>
      </c>
      <c r="K233" s="84" t="b">
        <v>0</v>
      </c>
      <c r="L233" s="84" t="b">
        <v>0</v>
      </c>
    </row>
    <row r="234" spans="1:12" ht="15">
      <c r="A234" s="84" t="s">
        <v>2996</v>
      </c>
      <c r="B234" s="84" t="s">
        <v>3056</v>
      </c>
      <c r="C234" s="84">
        <v>4</v>
      </c>
      <c r="D234" s="118">
        <v>0.0019114175945722394</v>
      </c>
      <c r="E234" s="118">
        <v>2.6176554845275386</v>
      </c>
      <c r="F234" s="84" t="s">
        <v>3210</v>
      </c>
      <c r="G234" s="84" t="b">
        <v>0</v>
      </c>
      <c r="H234" s="84" t="b">
        <v>0</v>
      </c>
      <c r="I234" s="84" t="b">
        <v>0</v>
      </c>
      <c r="J234" s="84" t="b">
        <v>0</v>
      </c>
      <c r="K234" s="84" t="b">
        <v>0</v>
      </c>
      <c r="L234" s="84" t="b">
        <v>0</v>
      </c>
    </row>
    <row r="235" spans="1:12" ht="15">
      <c r="A235" s="84" t="s">
        <v>3056</v>
      </c>
      <c r="B235" s="84" t="s">
        <v>3057</v>
      </c>
      <c r="C235" s="84">
        <v>4</v>
      </c>
      <c r="D235" s="118">
        <v>0.0019114175945722394</v>
      </c>
      <c r="E235" s="118">
        <v>2.91868548019152</v>
      </c>
      <c r="F235" s="84" t="s">
        <v>3210</v>
      </c>
      <c r="G235" s="84" t="b">
        <v>0</v>
      </c>
      <c r="H235" s="84" t="b">
        <v>0</v>
      </c>
      <c r="I235" s="84" t="b">
        <v>0</v>
      </c>
      <c r="J235" s="84" t="b">
        <v>0</v>
      </c>
      <c r="K235" s="84" t="b">
        <v>0</v>
      </c>
      <c r="L235" s="84" t="b">
        <v>0</v>
      </c>
    </row>
    <row r="236" spans="1:12" ht="15">
      <c r="A236" s="84" t="s">
        <v>3057</v>
      </c>
      <c r="B236" s="84" t="s">
        <v>3058</v>
      </c>
      <c r="C236" s="84">
        <v>4</v>
      </c>
      <c r="D236" s="118">
        <v>0.0019114175945722394</v>
      </c>
      <c r="E236" s="118">
        <v>2.91868548019152</v>
      </c>
      <c r="F236" s="84" t="s">
        <v>3210</v>
      </c>
      <c r="G236" s="84" t="b">
        <v>0</v>
      </c>
      <c r="H236" s="84" t="b">
        <v>0</v>
      </c>
      <c r="I236" s="84" t="b">
        <v>0</v>
      </c>
      <c r="J236" s="84" t="b">
        <v>0</v>
      </c>
      <c r="K236" s="84" t="b">
        <v>0</v>
      </c>
      <c r="L236" s="84" t="b">
        <v>0</v>
      </c>
    </row>
    <row r="237" spans="1:12" ht="15">
      <c r="A237" s="84" t="s">
        <v>3058</v>
      </c>
      <c r="B237" s="84" t="s">
        <v>2948</v>
      </c>
      <c r="C237" s="84">
        <v>4</v>
      </c>
      <c r="D237" s="118">
        <v>0.0019114175945722394</v>
      </c>
      <c r="E237" s="118">
        <v>2.105772123548664</v>
      </c>
      <c r="F237" s="84" t="s">
        <v>3210</v>
      </c>
      <c r="G237" s="84" t="b">
        <v>0</v>
      </c>
      <c r="H237" s="84" t="b">
        <v>0</v>
      </c>
      <c r="I237" s="84" t="b">
        <v>0</v>
      </c>
      <c r="J237" s="84" t="b">
        <v>0</v>
      </c>
      <c r="K237" s="84" t="b">
        <v>0</v>
      </c>
      <c r="L237" s="84" t="b">
        <v>0</v>
      </c>
    </row>
    <row r="238" spans="1:12" ht="15">
      <c r="A238" s="84" t="s">
        <v>2948</v>
      </c>
      <c r="B238" s="84" t="s">
        <v>2445</v>
      </c>
      <c r="C238" s="84">
        <v>4</v>
      </c>
      <c r="D238" s="118">
        <v>0.0019114175945722394</v>
      </c>
      <c r="E238" s="118">
        <v>0.7035107410939843</v>
      </c>
      <c r="F238" s="84" t="s">
        <v>3210</v>
      </c>
      <c r="G238" s="84" t="b">
        <v>0</v>
      </c>
      <c r="H238" s="84" t="b">
        <v>0</v>
      </c>
      <c r="I238" s="84" t="b">
        <v>0</v>
      </c>
      <c r="J238" s="84" t="b">
        <v>0</v>
      </c>
      <c r="K238" s="84" t="b">
        <v>0</v>
      </c>
      <c r="L238" s="84" t="b">
        <v>0</v>
      </c>
    </row>
    <row r="239" spans="1:12" ht="15">
      <c r="A239" s="84" t="s">
        <v>2445</v>
      </c>
      <c r="B239" s="84" t="s">
        <v>3059</v>
      </c>
      <c r="C239" s="84">
        <v>4</v>
      </c>
      <c r="D239" s="118">
        <v>0.0019114175945722394</v>
      </c>
      <c r="E239" s="118">
        <v>1.5164240977368397</v>
      </c>
      <c r="F239" s="84" t="s">
        <v>3210</v>
      </c>
      <c r="G239" s="84" t="b">
        <v>0</v>
      </c>
      <c r="H239" s="84" t="b">
        <v>0</v>
      </c>
      <c r="I239" s="84" t="b">
        <v>0</v>
      </c>
      <c r="J239" s="84" t="b">
        <v>0</v>
      </c>
      <c r="K239" s="84" t="b">
        <v>0</v>
      </c>
      <c r="L239" s="84" t="b">
        <v>0</v>
      </c>
    </row>
    <row r="240" spans="1:12" ht="15">
      <c r="A240" s="84" t="s">
        <v>3059</v>
      </c>
      <c r="B240" s="84" t="s">
        <v>2446</v>
      </c>
      <c r="C240" s="84">
        <v>4</v>
      </c>
      <c r="D240" s="118">
        <v>0.0019114175945722394</v>
      </c>
      <c r="E240" s="118">
        <v>1.6574226113990265</v>
      </c>
      <c r="F240" s="84" t="s">
        <v>3210</v>
      </c>
      <c r="G240" s="84" t="b">
        <v>0</v>
      </c>
      <c r="H240" s="84" t="b">
        <v>0</v>
      </c>
      <c r="I240" s="84" t="b">
        <v>0</v>
      </c>
      <c r="J240" s="84" t="b">
        <v>0</v>
      </c>
      <c r="K240" s="84" t="b">
        <v>0</v>
      </c>
      <c r="L240" s="84" t="b">
        <v>0</v>
      </c>
    </row>
    <row r="241" spans="1:12" ht="15">
      <c r="A241" s="84" t="s">
        <v>2446</v>
      </c>
      <c r="B241" s="84" t="s">
        <v>2476</v>
      </c>
      <c r="C241" s="84">
        <v>4</v>
      </c>
      <c r="D241" s="118">
        <v>0.0019114175945722394</v>
      </c>
      <c r="E241" s="118">
        <v>0.7823613480073264</v>
      </c>
      <c r="F241" s="84" t="s">
        <v>3210</v>
      </c>
      <c r="G241" s="84" t="b">
        <v>0</v>
      </c>
      <c r="H241" s="84" t="b">
        <v>0</v>
      </c>
      <c r="I241" s="84" t="b">
        <v>0</v>
      </c>
      <c r="J241" s="84" t="b">
        <v>0</v>
      </c>
      <c r="K241" s="84" t="b">
        <v>0</v>
      </c>
      <c r="L241" s="84" t="b">
        <v>0</v>
      </c>
    </row>
    <row r="242" spans="1:12" ht="15">
      <c r="A242" s="84" t="s">
        <v>2476</v>
      </c>
      <c r="B242" s="84" t="s">
        <v>3060</v>
      </c>
      <c r="C242" s="84">
        <v>4</v>
      </c>
      <c r="D242" s="118">
        <v>0.0019114175945722394</v>
      </c>
      <c r="E242" s="118">
        <v>2.073587440177263</v>
      </c>
      <c r="F242" s="84" t="s">
        <v>3210</v>
      </c>
      <c r="G242" s="84" t="b">
        <v>0</v>
      </c>
      <c r="H242" s="84" t="b">
        <v>0</v>
      </c>
      <c r="I242" s="84" t="b">
        <v>0</v>
      </c>
      <c r="J242" s="84" t="b">
        <v>0</v>
      </c>
      <c r="K242" s="84" t="b">
        <v>0</v>
      </c>
      <c r="L242" s="84" t="b">
        <v>0</v>
      </c>
    </row>
    <row r="243" spans="1:12" ht="15">
      <c r="A243" s="84" t="s">
        <v>3060</v>
      </c>
      <c r="B243" s="84" t="s">
        <v>2446</v>
      </c>
      <c r="C243" s="84">
        <v>4</v>
      </c>
      <c r="D243" s="118">
        <v>0.0019114175945722394</v>
      </c>
      <c r="E243" s="118">
        <v>1.6574226113990265</v>
      </c>
      <c r="F243" s="84" t="s">
        <v>3210</v>
      </c>
      <c r="G243" s="84" t="b">
        <v>0</v>
      </c>
      <c r="H243" s="84" t="b">
        <v>0</v>
      </c>
      <c r="I243" s="84" t="b">
        <v>0</v>
      </c>
      <c r="J243" s="84" t="b">
        <v>0</v>
      </c>
      <c r="K243" s="84" t="b">
        <v>0</v>
      </c>
      <c r="L243" s="84" t="b">
        <v>0</v>
      </c>
    </row>
    <row r="244" spans="1:12" ht="15">
      <c r="A244" s="84" t="s">
        <v>2973</v>
      </c>
      <c r="B244" s="84" t="s">
        <v>2444</v>
      </c>
      <c r="C244" s="84">
        <v>4</v>
      </c>
      <c r="D244" s="118">
        <v>0.0019114175945722394</v>
      </c>
      <c r="E244" s="118">
        <v>0.828780368752122</v>
      </c>
      <c r="F244" s="84" t="s">
        <v>3210</v>
      </c>
      <c r="G244" s="84" t="b">
        <v>0</v>
      </c>
      <c r="H244" s="84" t="b">
        <v>0</v>
      </c>
      <c r="I244" s="84" t="b">
        <v>0</v>
      </c>
      <c r="J244" s="84" t="b">
        <v>0</v>
      </c>
      <c r="K244" s="84" t="b">
        <v>0</v>
      </c>
      <c r="L244" s="84" t="b">
        <v>0</v>
      </c>
    </row>
    <row r="245" spans="1:12" ht="15">
      <c r="A245" s="84" t="s">
        <v>2444</v>
      </c>
      <c r="B245" s="84" t="s">
        <v>3061</v>
      </c>
      <c r="C245" s="84">
        <v>4</v>
      </c>
      <c r="D245" s="118">
        <v>0.0019114175945722394</v>
      </c>
      <c r="E245" s="118">
        <v>1.3059016234717844</v>
      </c>
      <c r="F245" s="84" t="s">
        <v>3210</v>
      </c>
      <c r="G245" s="84" t="b">
        <v>0</v>
      </c>
      <c r="H245" s="84" t="b">
        <v>0</v>
      </c>
      <c r="I245" s="84" t="b">
        <v>0</v>
      </c>
      <c r="J245" s="84" t="b">
        <v>0</v>
      </c>
      <c r="K245" s="84" t="b">
        <v>0</v>
      </c>
      <c r="L245" s="84" t="b">
        <v>0</v>
      </c>
    </row>
    <row r="246" spans="1:12" ht="15">
      <c r="A246" s="84" t="s">
        <v>3061</v>
      </c>
      <c r="B246" s="84" t="s">
        <v>2446</v>
      </c>
      <c r="C246" s="84">
        <v>4</v>
      </c>
      <c r="D246" s="118">
        <v>0.0019114175945722394</v>
      </c>
      <c r="E246" s="118">
        <v>1.6574226113990265</v>
      </c>
      <c r="F246" s="84" t="s">
        <v>3210</v>
      </c>
      <c r="G246" s="84" t="b">
        <v>0</v>
      </c>
      <c r="H246" s="84" t="b">
        <v>0</v>
      </c>
      <c r="I246" s="84" t="b">
        <v>0</v>
      </c>
      <c r="J246" s="84" t="b">
        <v>0</v>
      </c>
      <c r="K246" s="84" t="b">
        <v>0</v>
      </c>
      <c r="L246" s="84" t="b">
        <v>0</v>
      </c>
    </row>
    <row r="247" spans="1:12" ht="15">
      <c r="A247" s="84" t="s">
        <v>2479</v>
      </c>
      <c r="B247" s="84" t="s">
        <v>2446</v>
      </c>
      <c r="C247" s="84">
        <v>4</v>
      </c>
      <c r="D247" s="118">
        <v>0.0019114175945722394</v>
      </c>
      <c r="E247" s="118">
        <v>0.8445092547561709</v>
      </c>
      <c r="F247" s="84" t="s">
        <v>3210</v>
      </c>
      <c r="G247" s="84" t="b">
        <v>0</v>
      </c>
      <c r="H247" s="84" t="b">
        <v>0</v>
      </c>
      <c r="I247" s="84" t="b">
        <v>0</v>
      </c>
      <c r="J247" s="84" t="b">
        <v>0</v>
      </c>
      <c r="K247" s="84" t="b">
        <v>0</v>
      </c>
      <c r="L247" s="84" t="b">
        <v>0</v>
      </c>
    </row>
    <row r="248" spans="1:12" ht="15">
      <c r="A248" s="84" t="s">
        <v>2444</v>
      </c>
      <c r="B248" s="84" t="s">
        <v>3062</v>
      </c>
      <c r="C248" s="84">
        <v>4</v>
      </c>
      <c r="D248" s="118">
        <v>0.0019114175945722394</v>
      </c>
      <c r="E248" s="118">
        <v>1.3059016234717844</v>
      </c>
      <c r="F248" s="84" t="s">
        <v>3210</v>
      </c>
      <c r="G248" s="84" t="b">
        <v>0</v>
      </c>
      <c r="H248" s="84" t="b">
        <v>0</v>
      </c>
      <c r="I248" s="84" t="b">
        <v>0</v>
      </c>
      <c r="J248" s="84" t="b">
        <v>0</v>
      </c>
      <c r="K248" s="84" t="b">
        <v>0</v>
      </c>
      <c r="L248" s="84" t="b">
        <v>0</v>
      </c>
    </row>
    <row r="249" spans="1:12" ht="15">
      <c r="A249" s="84" t="s">
        <v>3062</v>
      </c>
      <c r="B249" s="84" t="s">
        <v>2444</v>
      </c>
      <c r="C249" s="84">
        <v>4</v>
      </c>
      <c r="D249" s="118">
        <v>0.0019114175945722394</v>
      </c>
      <c r="E249" s="118">
        <v>1.3059016234717844</v>
      </c>
      <c r="F249" s="84" t="s">
        <v>3210</v>
      </c>
      <c r="G249" s="84" t="b">
        <v>0</v>
      </c>
      <c r="H249" s="84" t="b">
        <v>0</v>
      </c>
      <c r="I249" s="84" t="b">
        <v>0</v>
      </c>
      <c r="J249" s="84" t="b">
        <v>0</v>
      </c>
      <c r="K249" s="84" t="b">
        <v>0</v>
      </c>
      <c r="L249" s="84" t="b">
        <v>0</v>
      </c>
    </row>
    <row r="250" spans="1:12" ht="15">
      <c r="A250" s="84" t="s">
        <v>2479</v>
      </c>
      <c r="B250" s="84" t="s">
        <v>2502</v>
      </c>
      <c r="C250" s="84">
        <v>4</v>
      </c>
      <c r="D250" s="118">
        <v>0.0019114175945722394</v>
      </c>
      <c r="E250" s="118">
        <v>1.1167675078501276</v>
      </c>
      <c r="F250" s="84" t="s">
        <v>3210</v>
      </c>
      <c r="G250" s="84" t="b">
        <v>0</v>
      </c>
      <c r="H250" s="84" t="b">
        <v>0</v>
      </c>
      <c r="I250" s="84" t="b">
        <v>0</v>
      </c>
      <c r="J250" s="84" t="b">
        <v>0</v>
      </c>
      <c r="K250" s="84" t="b">
        <v>0</v>
      </c>
      <c r="L250" s="84" t="b">
        <v>0</v>
      </c>
    </row>
    <row r="251" spans="1:12" ht="15">
      <c r="A251" s="84" t="s">
        <v>2444</v>
      </c>
      <c r="B251" s="84" t="s">
        <v>2502</v>
      </c>
      <c r="C251" s="84">
        <v>4</v>
      </c>
      <c r="D251" s="118">
        <v>0.0019114175945722394</v>
      </c>
      <c r="E251" s="118">
        <v>0.3168970077732476</v>
      </c>
      <c r="F251" s="84" t="s">
        <v>3210</v>
      </c>
      <c r="G251" s="84" t="b">
        <v>0</v>
      </c>
      <c r="H251" s="84" t="b">
        <v>0</v>
      </c>
      <c r="I251" s="84" t="b">
        <v>0</v>
      </c>
      <c r="J251" s="84" t="b">
        <v>0</v>
      </c>
      <c r="K251" s="84" t="b">
        <v>0</v>
      </c>
      <c r="L251" s="84" t="b">
        <v>0</v>
      </c>
    </row>
    <row r="252" spans="1:12" ht="15">
      <c r="A252" s="84" t="s">
        <v>2502</v>
      </c>
      <c r="B252" s="84" t="s">
        <v>3063</v>
      </c>
      <c r="C252" s="84">
        <v>4</v>
      </c>
      <c r="D252" s="118">
        <v>0.0019114175945722394</v>
      </c>
      <c r="E252" s="118">
        <v>1.929680864492983</v>
      </c>
      <c r="F252" s="84" t="s">
        <v>3210</v>
      </c>
      <c r="G252" s="84" t="b">
        <v>0</v>
      </c>
      <c r="H252" s="84" t="b">
        <v>0</v>
      </c>
      <c r="I252" s="84" t="b">
        <v>0</v>
      </c>
      <c r="J252" s="84" t="b">
        <v>0</v>
      </c>
      <c r="K252" s="84" t="b">
        <v>0</v>
      </c>
      <c r="L252" s="84" t="b">
        <v>0</v>
      </c>
    </row>
    <row r="253" spans="1:12" ht="15">
      <c r="A253" s="84" t="s">
        <v>3063</v>
      </c>
      <c r="B253" s="84" t="s">
        <v>2973</v>
      </c>
      <c r="C253" s="84">
        <v>4</v>
      </c>
      <c r="D253" s="118">
        <v>0.0019114175945722394</v>
      </c>
      <c r="E253" s="118">
        <v>2.4415642254718577</v>
      </c>
      <c r="F253" s="84" t="s">
        <v>3210</v>
      </c>
      <c r="G253" s="84" t="b">
        <v>0</v>
      </c>
      <c r="H253" s="84" t="b">
        <v>0</v>
      </c>
      <c r="I253" s="84" t="b">
        <v>0</v>
      </c>
      <c r="J253" s="84" t="b">
        <v>0</v>
      </c>
      <c r="K253" s="84" t="b">
        <v>0</v>
      </c>
      <c r="L253" s="84" t="b">
        <v>0</v>
      </c>
    </row>
    <row r="254" spans="1:12" ht="15">
      <c r="A254" s="84" t="s">
        <v>2973</v>
      </c>
      <c r="B254" s="84" t="s">
        <v>2476</v>
      </c>
      <c r="C254" s="84">
        <v>4</v>
      </c>
      <c r="D254" s="118">
        <v>0.0019114175945722394</v>
      </c>
      <c r="E254" s="118">
        <v>1.5665029620801574</v>
      </c>
      <c r="F254" s="84" t="s">
        <v>3210</v>
      </c>
      <c r="G254" s="84" t="b">
        <v>0</v>
      </c>
      <c r="H254" s="84" t="b">
        <v>0</v>
      </c>
      <c r="I254" s="84" t="b">
        <v>0</v>
      </c>
      <c r="J254" s="84" t="b">
        <v>0</v>
      </c>
      <c r="K254" s="84" t="b">
        <v>0</v>
      </c>
      <c r="L254" s="84" t="b">
        <v>0</v>
      </c>
    </row>
    <row r="255" spans="1:12" ht="15">
      <c r="A255" s="84" t="s">
        <v>2476</v>
      </c>
      <c r="B255" s="84" t="s">
        <v>2948</v>
      </c>
      <c r="C255" s="84">
        <v>4</v>
      </c>
      <c r="D255" s="118">
        <v>0.0019114175945722394</v>
      </c>
      <c r="E255" s="118">
        <v>1.2606740835344075</v>
      </c>
      <c r="F255" s="84" t="s">
        <v>3210</v>
      </c>
      <c r="G255" s="84" t="b">
        <v>0</v>
      </c>
      <c r="H255" s="84" t="b">
        <v>0</v>
      </c>
      <c r="I255" s="84" t="b">
        <v>0</v>
      </c>
      <c r="J255" s="84" t="b">
        <v>0</v>
      </c>
      <c r="K255" s="84" t="b">
        <v>0</v>
      </c>
      <c r="L255" s="84" t="b">
        <v>0</v>
      </c>
    </row>
    <row r="256" spans="1:12" ht="15">
      <c r="A256" s="84" t="s">
        <v>2948</v>
      </c>
      <c r="B256" s="84" t="s">
        <v>2989</v>
      </c>
      <c r="C256" s="84">
        <v>4</v>
      </c>
      <c r="D256" s="118">
        <v>0.0019114175945722394</v>
      </c>
      <c r="E256" s="118">
        <v>1.707832114876627</v>
      </c>
      <c r="F256" s="84" t="s">
        <v>3210</v>
      </c>
      <c r="G256" s="84" t="b">
        <v>0</v>
      </c>
      <c r="H256" s="84" t="b">
        <v>0</v>
      </c>
      <c r="I256" s="84" t="b">
        <v>0</v>
      </c>
      <c r="J256" s="84" t="b">
        <v>0</v>
      </c>
      <c r="K256" s="84" t="b">
        <v>0</v>
      </c>
      <c r="L256" s="84" t="b">
        <v>0</v>
      </c>
    </row>
    <row r="257" spans="1:12" ht="15">
      <c r="A257" s="84" t="s">
        <v>2989</v>
      </c>
      <c r="B257" s="84" t="s">
        <v>2476</v>
      </c>
      <c r="C257" s="84">
        <v>4</v>
      </c>
      <c r="D257" s="118">
        <v>0.0019114175945722394</v>
      </c>
      <c r="E257" s="118">
        <v>1.6456842081277823</v>
      </c>
      <c r="F257" s="84" t="s">
        <v>3210</v>
      </c>
      <c r="G257" s="84" t="b">
        <v>0</v>
      </c>
      <c r="H257" s="84" t="b">
        <v>0</v>
      </c>
      <c r="I257" s="84" t="b">
        <v>0</v>
      </c>
      <c r="J257" s="84" t="b">
        <v>0</v>
      </c>
      <c r="K257" s="84" t="b">
        <v>0</v>
      </c>
      <c r="L257" s="84" t="b">
        <v>0</v>
      </c>
    </row>
    <row r="258" spans="1:12" ht="15">
      <c r="A258" s="84" t="s">
        <v>2476</v>
      </c>
      <c r="B258" s="84" t="s">
        <v>2476</v>
      </c>
      <c r="C258" s="84">
        <v>4</v>
      </c>
      <c r="D258" s="118">
        <v>0.0019114175945722394</v>
      </c>
      <c r="E258" s="118">
        <v>1.198526176785563</v>
      </c>
      <c r="F258" s="84" t="s">
        <v>3210</v>
      </c>
      <c r="G258" s="84" t="b">
        <v>0</v>
      </c>
      <c r="H258" s="84" t="b">
        <v>0</v>
      </c>
      <c r="I258" s="84" t="b">
        <v>0</v>
      </c>
      <c r="J258" s="84" t="b">
        <v>0</v>
      </c>
      <c r="K258" s="84" t="b">
        <v>0</v>
      </c>
      <c r="L258" s="84" t="b">
        <v>0</v>
      </c>
    </row>
    <row r="259" spans="1:12" ht="15">
      <c r="A259" s="84" t="s">
        <v>2476</v>
      </c>
      <c r="B259" s="84" t="s">
        <v>2445</v>
      </c>
      <c r="C259" s="84">
        <v>4</v>
      </c>
      <c r="D259" s="118">
        <v>0.0019114175945722394</v>
      </c>
      <c r="E259" s="118">
        <v>0.6713260577225829</v>
      </c>
      <c r="F259" s="84" t="s">
        <v>3210</v>
      </c>
      <c r="G259" s="84" t="b">
        <v>0</v>
      </c>
      <c r="H259" s="84" t="b">
        <v>0</v>
      </c>
      <c r="I259" s="84" t="b">
        <v>0</v>
      </c>
      <c r="J259" s="84" t="b">
        <v>0</v>
      </c>
      <c r="K259" s="84" t="b">
        <v>0</v>
      </c>
      <c r="L259" s="84" t="b">
        <v>0</v>
      </c>
    </row>
    <row r="260" spans="1:12" ht="15">
      <c r="A260" s="84" t="s">
        <v>2444</v>
      </c>
      <c r="B260" s="84" t="s">
        <v>3064</v>
      </c>
      <c r="C260" s="84">
        <v>4</v>
      </c>
      <c r="D260" s="118">
        <v>0.0019114175945722394</v>
      </c>
      <c r="E260" s="118">
        <v>1.3059016234717844</v>
      </c>
      <c r="F260" s="84" t="s">
        <v>3210</v>
      </c>
      <c r="G260" s="84" t="b">
        <v>0</v>
      </c>
      <c r="H260" s="84" t="b">
        <v>0</v>
      </c>
      <c r="I260" s="84" t="b">
        <v>0</v>
      </c>
      <c r="J260" s="84" t="b">
        <v>0</v>
      </c>
      <c r="K260" s="84" t="b">
        <v>0</v>
      </c>
      <c r="L260" s="84" t="b">
        <v>0</v>
      </c>
    </row>
    <row r="261" spans="1:12" ht="15">
      <c r="A261" s="84" t="s">
        <v>3064</v>
      </c>
      <c r="B261" s="84" t="s">
        <v>2444</v>
      </c>
      <c r="C261" s="84">
        <v>4</v>
      </c>
      <c r="D261" s="118">
        <v>0.0019114175945722394</v>
      </c>
      <c r="E261" s="118">
        <v>1.3059016234717844</v>
      </c>
      <c r="F261" s="84" t="s">
        <v>3210</v>
      </c>
      <c r="G261" s="84" t="b">
        <v>0</v>
      </c>
      <c r="H261" s="84" t="b">
        <v>0</v>
      </c>
      <c r="I261" s="84" t="b">
        <v>0</v>
      </c>
      <c r="J261" s="84" t="b">
        <v>0</v>
      </c>
      <c r="K261" s="84" t="b">
        <v>0</v>
      </c>
      <c r="L261" s="84" t="b">
        <v>0</v>
      </c>
    </row>
    <row r="262" spans="1:12" ht="15">
      <c r="A262" s="84" t="s">
        <v>2499</v>
      </c>
      <c r="B262" s="84" t="s">
        <v>2951</v>
      </c>
      <c r="C262" s="84">
        <v>4</v>
      </c>
      <c r="D262" s="118">
        <v>0.0019114175945722394</v>
      </c>
      <c r="E262" s="118">
        <v>1.6176554845275388</v>
      </c>
      <c r="F262" s="84" t="s">
        <v>3210</v>
      </c>
      <c r="G262" s="84" t="b">
        <v>0</v>
      </c>
      <c r="H262" s="84" t="b">
        <v>0</v>
      </c>
      <c r="I262" s="84" t="b">
        <v>0</v>
      </c>
      <c r="J262" s="84" t="b">
        <v>0</v>
      </c>
      <c r="K262" s="84" t="b">
        <v>0</v>
      </c>
      <c r="L262" s="84" t="b">
        <v>0</v>
      </c>
    </row>
    <row r="263" spans="1:12" ht="15">
      <c r="A263" s="84" t="s">
        <v>367</v>
      </c>
      <c r="B263" s="84" t="s">
        <v>3040</v>
      </c>
      <c r="C263" s="84">
        <v>3</v>
      </c>
      <c r="D263" s="118">
        <v>0.001540531292340395</v>
      </c>
      <c r="E263" s="118">
        <v>3.0436242167998198</v>
      </c>
      <c r="F263" s="84" t="s">
        <v>3210</v>
      </c>
      <c r="G263" s="84" t="b">
        <v>0</v>
      </c>
      <c r="H263" s="84" t="b">
        <v>0</v>
      </c>
      <c r="I263" s="84" t="b">
        <v>0</v>
      </c>
      <c r="J263" s="84" t="b">
        <v>0</v>
      </c>
      <c r="K263" s="84" t="b">
        <v>0</v>
      </c>
      <c r="L263" s="84" t="b">
        <v>0</v>
      </c>
    </row>
    <row r="264" spans="1:12" ht="15">
      <c r="A264" s="84" t="s">
        <v>3046</v>
      </c>
      <c r="B264" s="84" t="s">
        <v>3066</v>
      </c>
      <c r="C264" s="84">
        <v>3</v>
      </c>
      <c r="D264" s="118">
        <v>0.001540531292340395</v>
      </c>
      <c r="E264" s="118">
        <v>2.91868548019152</v>
      </c>
      <c r="F264" s="84" t="s">
        <v>3210</v>
      </c>
      <c r="G264" s="84" t="b">
        <v>0</v>
      </c>
      <c r="H264" s="84" t="b">
        <v>0</v>
      </c>
      <c r="I264" s="84" t="b">
        <v>0</v>
      </c>
      <c r="J264" s="84" t="b">
        <v>0</v>
      </c>
      <c r="K264" s="84" t="b">
        <v>0</v>
      </c>
      <c r="L264" s="84" t="b">
        <v>0</v>
      </c>
    </row>
    <row r="265" spans="1:12" ht="15">
      <c r="A265" s="84" t="s">
        <v>384</v>
      </c>
      <c r="B265" s="84" t="s">
        <v>2411</v>
      </c>
      <c r="C265" s="84">
        <v>3</v>
      </c>
      <c r="D265" s="118">
        <v>0.001540531292340395</v>
      </c>
      <c r="E265" s="118">
        <v>1.4488634642133569</v>
      </c>
      <c r="F265" s="84" t="s">
        <v>3210</v>
      </c>
      <c r="G265" s="84" t="b">
        <v>0</v>
      </c>
      <c r="H265" s="84" t="b">
        <v>0</v>
      </c>
      <c r="I265" s="84" t="b">
        <v>0</v>
      </c>
      <c r="J265" s="84" t="b">
        <v>0</v>
      </c>
      <c r="K265" s="84" t="b">
        <v>0</v>
      </c>
      <c r="L265" s="84" t="b">
        <v>0</v>
      </c>
    </row>
    <row r="266" spans="1:12" ht="15">
      <c r="A266" s="84" t="s">
        <v>3068</v>
      </c>
      <c r="B266" s="84" t="s">
        <v>3069</v>
      </c>
      <c r="C266" s="84">
        <v>3</v>
      </c>
      <c r="D266" s="118">
        <v>0.001540531292340395</v>
      </c>
      <c r="E266" s="118">
        <v>3.0436242167998198</v>
      </c>
      <c r="F266" s="84" t="s">
        <v>3210</v>
      </c>
      <c r="G266" s="84" t="b">
        <v>0</v>
      </c>
      <c r="H266" s="84" t="b">
        <v>0</v>
      </c>
      <c r="I266" s="84" t="b">
        <v>0</v>
      </c>
      <c r="J266" s="84" t="b">
        <v>0</v>
      </c>
      <c r="K266" s="84" t="b">
        <v>0</v>
      </c>
      <c r="L266" s="84" t="b">
        <v>0</v>
      </c>
    </row>
    <row r="267" spans="1:12" ht="15">
      <c r="A267" s="84" t="s">
        <v>3069</v>
      </c>
      <c r="B267" s="84" t="s">
        <v>3070</v>
      </c>
      <c r="C267" s="84">
        <v>3</v>
      </c>
      <c r="D267" s="118">
        <v>0.001540531292340395</v>
      </c>
      <c r="E267" s="118">
        <v>3.0436242167998198</v>
      </c>
      <c r="F267" s="84" t="s">
        <v>3210</v>
      </c>
      <c r="G267" s="84" t="b">
        <v>0</v>
      </c>
      <c r="H267" s="84" t="b">
        <v>0</v>
      </c>
      <c r="I267" s="84" t="b">
        <v>0</v>
      </c>
      <c r="J267" s="84" t="b">
        <v>0</v>
      </c>
      <c r="K267" s="84" t="b">
        <v>0</v>
      </c>
      <c r="L267" s="84" t="b">
        <v>0</v>
      </c>
    </row>
    <row r="268" spans="1:12" ht="15">
      <c r="A268" s="84" t="s">
        <v>3070</v>
      </c>
      <c r="B268" s="84" t="s">
        <v>3047</v>
      </c>
      <c r="C268" s="84">
        <v>3</v>
      </c>
      <c r="D268" s="118">
        <v>0.001540531292340395</v>
      </c>
      <c r="E268" s="118">
        <v>2.91868548019152</v>
      </c>
      <c r="F268" s="84" t="s">
        <v>3210</v>
      </c>
      <c r="G268" s="84" t="b">
        <v>0</v>
      </c>
      <c r="H268" s="84" t="b">
        <v>0</v>
      </c>
      <c r="I268" s="84" t="b">
        <v>0</v>
      </c>
      <c r="J268" s="84" t="b">
        <v>0</v>
      </c>
      <c r="K268" s="84" t="b">
        <v>0</v>
      </c>
      <c r="L268" s="84" t="b">
        <v>0</v>
      </c>
    </row>
    <row r="269" spans="1:12" ht="15">
      <c r="A269" s="84" t="s">
        <v>3047</v>
      </c>
      <c r="B269" s="84" t="s">
        <v>3016</v>
      </c>
      <c r="C269" s="84">
        <v>3</v>
      </c>
      <c r="D269" s="118">
        <v>0.001540531292340395</v>
      </c>
      <c r="E269" s="118">
        <v>2.6968367305751637</v>
      </c>
      <c r="F269" s="84" t="s">
        <v>3210</v>
      </c>
      <c r="G269" s="84" t="b">
        <v>0</v>
      </c>
      <c r="H269" s="84" t="b">
        <v>0</v>
      </c>
      <c r="I269" s="84" t="b">
        <v>0</v>
      </c>
      <c r="J269" s="84" t="b">
        <v>0</v>
      </c>
      <c r="K269" s="84" t="b">
        <v>0</v>
      </c>
      <c r="L269" s="84" t="b">
        <v>0</v>
      </c>
    </row>
    <row r="270" spans="1:12" ht="15">
      <c r="A270" s="84" t="s">
        <v>3016</v>
      </c>
      <c r="B270" s="84" t="s">
        <v>3017</v>
      </c>
      <c r="C270" s="84">
        <v>3</v>
      </c>
      <c r="D270" s="118">
        <v>0.001540531292340395</v>
      </c>
      <c r="E270" s="118">
        <v>2.6968367305751637</v>
      </c>
      <c r="F270" s="84" t="s">
        <v>3210</v>
      </c>
      <c r="G270" s="84" t="b">
        <v>0</v>
      </c>
      <c r="H270" s="84" t="b">
        <v>0</v>
      </c>
      <c r="I270" s="84" t="b">
        <v>0</v>
      </c>
      <c r="J270" s="84" t="b">
        <v>1</v>
      </c>
      <c r="K270" s="84" t="b">
        <v>0</v>
      </c>
      <c r="L270" s="84" t="b">
        <v>0</v>
      </c>
    </row>
    <row r="271" spans="1:12" ht="15">
      <c r="A271" s="84" t="s">
        <v>3017</v>
      </c>
      <c r="B271" s="84" t="s">
        <v>3071</v>
      </c>
      <c r="C271" s="84">
        <v>3</v>
      </c>
      <c r="D271" s="118">
        <v>0.001540531292340395</v>
      </c>
      <c r="E271" s="118">
        <v>2.8217754671834636</v>
      </c>
      <c r="F271" s="84" t="s">
        <v>3210</v>
      </c>
      <c r="G271" s="84" t="b">
        <v>1</v>
      </c>
      <c r="H271" s="84" t="b">
        <v>0</v>
      </c>
      <c r="I271" s="84" t="b">
        <v>0</v>
      </c>
      <c r="J271" s="84" t="b">
        <v>0</v>
      </c>
      <c r="K271" s="84" t="b">
        <v>0</v>
      </c>
      <c r="L271" s="84" t="b">
        <v>0</v>
      </c>
    </row>
    <row r="272" spans="1:12" ht="15">
      <c r="A272" s="84" t="s">
        <v>3071</v>
      </c>
      <c r="B272" s="84" t="s">
        <v>2411</v>
      </c>
      <c r="C272" s="84">
        <v>3</v>
      </c>
      <c r="D272" s="118">
        <v>0.001540531292340395</v>
      </c>
      <c r="E272" s="118">
        <v>1.4488634642133569</v>
      </c>
      <c r="F272" s="84" t="s">
        <v>3210</v>
      </c>
      <c r="G272" s="84" t="b">
        <v>0</v>
      </c>
      <c r="H272" s="84" t="b">
        <v>0</v>
      </c>
      <c r="I272" s="84" t="b">
        <v>0</v>
      </c>
      <c r="J272" s="84" t="b">
        <v>0</v>
      </c>
      <c r="K272" s="84" t="b">
        <v>0</v>
      </c>
      <c r="L272" s="84" t="b">
        <v>0</v>
      </c>
    </row>
    <row r="273" spans="1:12" ht="15">
      <c r="A273" s="84" t="s">
        <v>2411</v>
      </c>
      <c r="B273" s="84" t="s">
        <v>3072</v>
      </c>
      <c r="C273" s="84">
        <v>3</v>
      </c>
      <c r="D273" s="118">
        <v>0.001540531292340395</v>
      </c>
      <c r="E273" s="118">
        <v>1.5079082468143101</v>
      </c>
      <c r="F273" s="84" t="s">
        <v>3210</v>
      </c>
      <c r="G273" s="84" t="b">
        <v>0</v>
      </c>
      <c r="H273" s="84" t="b">
        <v>0</v>
      </c>
      <c r="I273" s="84" t="b">
        <v>0</v>
      </c>
      <c r="J273" s="84" t="b">
        <v>0</v>
      </c>
      <c r="K273" s="84" t="b">
        <v>0</v>
      </c>
      <c r="L273" s="84" t="b">
        <v>0</v>
      </c>
    </row>
    <row r="274" spans="1:12" ht="15">
      <c r="A274" s="84" t="s">
        <v>3072</v>
      </c>
      <c r="B274" s="84" t="s">
        <v>3073</v>
      </c>
      <c r="C274" s="84">
        <v>3</v>
      </c>
      <c r="D274" s="118">
        <v>0.001540531292340395</v>
      </c>
      <c r="E274" s="118">
        <v>3.0436242167998198</v>
      </c>
      <c r="F274" s="84" t="s">
        <v>3210</v>
      </c>
      <c r="G274" s="84" t="b">
        <v>0</v>
      </c>
      <c r="H274" s="84" t="b">
        <v>0</v>
      </c>
      <c r="I274" s="84" t="b">
        <v>0</v>
      </c>
      <c r="J274" s="84" t="b">
        <v>0</v>
      </c>
      <c r="K274" s="84" t="b">
        <v>0</v>
      </c>
      <c r="L274" s="84" t="b">
        <v>0</v>
      </c>
    </row>
    <row r="275" spans="1:12" ht="15">
      <c r="A275" s="84" t="s">
        <v>3073</v>
      </c>
      <c r="B275" s="84" t="s">
        <v>3074</v>
      </c>
      <c r="C275" s="84">
        <v>3</v>
      </c>
      <c r="D275" s="118">
        <v>0.001540531292340395</v>
      </c>
      <c r="E275" s="118">
        <v>3.0436242167998198</v>
      </c>
      <c r="F275" s="84" t="s">
        <v>3210</v>
      </c>
      <c r="G275" s="84" t="b">
        <v>0</v>
      </c>
      <c r="H275" s="84" t="b">
        <v>0</v>
      </c>
      <c r="I275" s="84" t="b">
        <v>0</v>
      </c>
      <c r="J275" s="84" t="b">
        <v>0</v>
      </c>
      <c r="K275" s="84" t="b">
        <v>0</v>
      </c>
      <c r="L275" s="84" t="b">
        <v>0</v>
      </c>
    </row>
    <row r="276" spans="1:12" ht="15">
      <c r="A276" s="84" t="s">
        <v>2413</v>
      </c>
      <c r="B276" s="84" t="s">
        <v>2411</v>
      </c>
      <c r="C276" s="84">
        <v>3</v>
      </c>
      <c r="D276" s="118">
        <v>0.001540531292340395</v>
      </c>
      <c r="E276" s="118">
        <v>1.323924727605057</v>
      </c>
      <c r="F276" s="84" t="s">
        <v>3210</v>
      </c>
      <c r="G276" s="84" t="b">
        <v>0</v>
      </c>
      <c r="H276" s="84" t="b">
        <v>0</v>
      </c>
      <c r="I276" s="84" t="b">
        <v>0</v>
      </c>
      <c r="J276" s="84" t="b">
        <v>0</v>
      </c>
      <c r="K276" s="84" t="b">
        <v>0</v>
      </c>
      <c r="L276" s="84" t="b">
        <v>0</v>
      </c>
    </row>
    <row r="277" spans="1:12" ht="15">
      <c r="A277" s="84" t="s">
        <v>2456</v>
      </c>
      <c r="B277" s="84" t="s">
        <v>330</v>
      </c>
      <c r="C277" s="84">
        <v>3</v>
      </c>
      <c r="D277" s="118">
        <v>0.001540531292340395</v>
      </c>
      <c r="E277" s="118">
        <v>3.0436242167998198</v>
      </c>
      <c r="F277" s="84" t="s">
        <v>3210</v>
      </c>
      <c r="G277" s="84" t="b">
        <v>0</v>
      </c>
      <c r="H277" s="84" t="b">
        <v>0</v>
      </c>
      <c r="I277" s="84" t="b">
        <v>0</v>
      </c>
      <c r="J277" s="84" t="b">
        <v>0</v>
      </c>
      <c r="K277" s="84" t="b">
        <v>0</v>
      </c>
      <c r="L277" s="84" t="b">
        <v>0</v>
      </c>
    </row>
    <row r="278" spans="1:12" ht="15">
      <c r="A278" s="84" t="s">
        <v>330</v>
      </c>
      <c r="B278" s="84" t="s">
        <v>3075</v>
      </c>
      <c r="C278" s="84">
        <v>3</v>
      </c>
      <c r="D278" s="118">
        <v>0.001540531292340395</v>
      </c>
      <c r="E278" s="118">
        <v>3.0436242167998198</v>
      </c>
      <c r="F278" s="84" t="s">
        <v>3210</v>
      </c>
      <c r="G278" s="84" t="b">
        <v>0</v>
      </c>
      <c r="H278" s="84" t="b">
        <v>0</v>
      </c>
      <c r="I278" s="84" t="b">
        <v>0</v>
      </c>
      <c r="J278" s="84" t="b">
        <v>0</v>
      </c>
      <c r="K278" s="84" t="b">
        <v>0</v>
      </c>
      <c r="L278" s="84" t="b">
        <v>0</v>
      </c>
    </row>
    <row r="279" spans="1:12" ht="15">
      <c r="A279" s="84" t="s">
        <v>3075</v>
      </c>
      <c r="B279" s="84" t="s">
        <v>3076</v>
      </c>
      <c r="C279" s="84">
        <v>3</v>
      </c>
      <c r="D279" s="118">
        <v>0.001540531292340395</v>
      </c>
      <c r="E279" s="118">
        <v>3.0436242167998198</v>
      </c>
      <c r="F279" s="84" t="s">
        <v>3210</v>
      </c>
      <c r="G279" s="84" t="b">
        <v>0</v>
      </c>
      <c r="H279" s="84" t="b">
        <v>0</v>
      </c>
      <c r="I279" s="84" t="b">
        <v>0</v>
      </c>
      <c r="J279" s="84" t="b">
        <v>0</v>
      </c>
      <c r="K279" s="84" t="b">
        <v>0</v>
      </c>
      <c r="L279" s="84" t="b">
        <v>0</v>
      </c>
    </row>
    <row r="280" spans="1:12" ht="15">
      <c r="A280" s="84" t="s">
        <v>323</v>
      </c>
      <c r="B280" s="84" t="s">
        <v>3048</v>
      </c>
      <c r="C280" s="84">
        <v>3</v>
      </c>
      <c r="D280" s="118">
        <v>0.001540531292340395</v>
      </c>
      <c r="E280" s="118">
        <v>3.0436242167998198</v>
      </c>
      <c r="F280" s="84" t="s">
        <v>3210</v>
      </c>
      <c r="G280" s="84" t="b">
        <v>0</v>
      </c>
      <c r="H280" s="84" t="b">
        <v>0</v>
      </c>
      <c r="I280" s="84" t="b">
        <v>0</v>
      </c>
      <c r="J280" s="84" t="b">
        <v>0</v>
      </c>
      <c r="K280" s="84" t="b">
        <v>0</v>
      </c>
      <c r="L280" s="84" t="b">
        <v>0</v>
      </c>
    </row>
    <row r="281" spans="1:12" ht="15">
      <c r="A281" s="84" t="s">
        <v>3052</v>
      </c>
      <c r="B281" s="84" t="s">
        <v>3077</v>
      </c>
      <c r="C281" s="84">
        <v>3</v>
      </c>
      <c r="D281" s="118">
        <v>0.001540531292340395</v>
      </c>
      <c r="E281" s="118">
        <v>2.91868548019152</v>
      </c>
      <c r="F281" s="84" t="s">
        <v>3210</v>
      </c>
      <c r="G281" s="84" t="b">
        <v>0</v>
      </c>
      <c r="H281" s="84" t="b">
        <v>0</v>
      </c>
      <c r="I281" s="84" t="b">
        <v>0</v>
      </c>
      <c r="J281" s="84" t="b">
        <v>0</v>
      </c>
      <c r="K281" s="84" t="b">
        <v>0</v>
      </c>
      <c r="L281" s="84" t="b">
        <v>0</v>
      </c>
    </row>
    <row r="282" spans="1:12" ht="15">
      <c r="A282" s="84" t="s">
        <v>2463</v>
      </c>
      <c r="B282" s="84" t="s">
        <v>2983</v>
      </c>
      <c r="C282" s="84">
        <v>3</v>
      </c>
      <c r="D282" s="118">
        <v>0.001540531292340395</v>
      </c>
      <c r="E282" s="118">
        <v>1.5762627993693137</v>
      </c>
      <c r="F282" s="84" t="s">
        <v>3210</v>
      </c>
      <c r="G282" s="84" t="b">
        <v>0</v>
      </c>
      <c r="H282" s="84" t="b">
        <v>0</v>
      </c>
      <c r="I282" s="84" t="b">
        <v>0</v>
      </c>
      <c r="J282" s="84" t="b">
        <v>0</v>
      </c>
      <c r="K282" s="84" t="b">
        <v>0</v>
      </c>
      <c r="L282" s="84" t="b">
        <v>0</v>
      </c>
    </row>
    <row r="283" spans="1:12" ht="15">
      <c r="A283" s="84" t="s">
        <v>2984</v>
      </c>
      <c r="B283" s="84" t="s">
        <v>2463</v>
      </c>
      <c r="C283" s="84">
        <v>3</v>
      </c>
      <c r="D283" s="118">
        <v>0.001540531292340395</v>
      </c>
      <c r="E283" s="118">
        <v>1.558534032408882</v>
      </c>
      <c r="F283" s="84" t="s">
        <v>3210</v>
      </c>
      <c r="G283" s="84" t="b">
        <v>0</v>
      </c>
      <c r="H283" s="84" t="b">
        <v>0</v>
      </c>
      <c r="I283" s="84" t="b">
        <v>0</v>
      </c>
      <c r="J283" s="84" t="b">
        <v>0</v>
      </c>
      <c r="K283" s="84" t="b">
        <v>0</v>
      </c>
      <c r="L283" s="84" t="b">
        <v>0</v>
      </c>
    </row>
    <row r="284" spans="1:12" ht="15">
      <c r="A284" s="84" t="s">
        <v>2453</v>
      </c>
      <c r="B284" s="84" t="s">
        <v>2411</v>
      </c>
      <c r="C284" s="84">
        <v>3</v>
      </c>
      <c r="D284" s="118">
        <v>0.001540531292340395</v>
      </c>
      <c r="E284" s="118">
        <v>1.323924727605057</v>
      </c>
      <c r="F284" s="84" t="s">
        <v>3210</v>
      </c>
      <c r="G284" s="84" t="b">
        <v>0</v>
      </c>
      <c r="H284" s="84" t="b">
        <v>0</v>
      </c>
      <c r="I284" s="84" t="b">
        <v>0</v>
      </c>
      <c r="J284" s="84" t="b">
        <v>0</v>
      </c>
      <c r="K284" s="84" t="b">
        <v>0</v>
      </c>
      <c r="L284" s="84" t="b">
        <v>0</v>
      </c>
    </row>
    <row r="285" spans="1:12" ht="15">
      <c r="A285" s="84" t="s">
        <v>2946</v>
      </c>
      <c r="B285" s="84" t="s">
        <v>2444</v>
      </c>
      <c r="C285" s="84">
        <v>3</v>
      </c>
      <c r="D285" s="118">
        <v>0.001540531292340395</v>
      </c>
      <c r="E285" s="118">
        <v>0.3516591140324595</v>
      </c>
      <c r="F285" s="84" t="s">
        <v>3210</v>
      </c>
      <c r="G285" s="84" t="b">
        <v>0</v>
      </c>
      <c r="H285" s="84" t="b">
        <v>0</v>
      </c>
      <c r="I285" s="84" t="b">
        <v>0</v>
      </c>
      <c r="J285" s="84" t="b">
        <v>0</v>
      </c>
      <c r="K285" s="84" t="b">
        <v>0</v>
      </c>
      <c r="L285" s="84" t="b">
        <v>0</v>
      </c>
    </row>
    <row r="286" spans="1:12" ht="15">
      <c r="A286" s="84" t="s">
        <v>2444</v>
      </c>
      <c r="B286" s="84" t="s">
        <v>3053</v>
      </c>
      <c r="C286" s="84">
        <v>3</v>
      </c>
      <c r="D286" s="118">
        <v>0.001540531292340395</v>
      </c>
      <c r="E286" s="118">
        <v>1.1809628868634845</v>
      </c>
      <c r="F286" s="84" t="s">
        <v>3210</v>
      </c>
      <c r="G286" s="84" t="b">
        <v>0</v>
      </c>
      <c r="H286" s="84" t="b">
        <v>0</v>
      </c>
      <c r="I286" s="84" t="b">
        <v>0</v>
      </c>
      <c r="J286" s="84" t="b">
        <v>0</v>
      </c>
      <c r="K286" s="84" t="b">
        <v>0</v>
      </c>
      <c r="L286" s="84" t="b">
        <v>0</v>
      </c>
    </row>
    <row r="287" spans="1:12" ht="15">
      <c r="A287" s="84" t="s">
        <v>3053</v>
      </c>
      <c r="B287" s="84" t="s">
        <v>3078</v>
      </c>
      <c r="C287" s="84">
        <v>3</v>
      </c>
      <c r="D287" s="118">
        <v>0.001540531292340395</v>
      </c>
      <c r="E287" s="118">
        <v>2.91868548019152</v>
      </c>
      <c r="F287" s="84" t="s">
        <v>3210</v>
      </c>
      <c r="G287" s="84" t="b">
        <v>0</v>
      </c>
      <c r="H287" s="84" t="b">
        <v>0</v>
      </c>
      <c r="I287" s="84" t="b">
        <v>0</v>
      </c>
      <c r="J287" s="84" t="b">
        <v>0</v>
      </c>
      <c r="K287" s="84" t="b">
        <v>0</v>
      </c>
      <c r="L287" s="84" t="b">
        <v>0</v>
      </c>
    </row>
    <row r="288" spans="1:12" ht="15">
      <c r="A288" s="84" t="s">
        <v>3078</v>
      </c>
      <c r="B288" s="84" t="s">
        <v>2961</v>
      </c>
      <c r="C288" s="84">
        <v>3</v>
      </c>
      <c r="D288" s="118">
        <v>0.001540531292340395</v>
      </c>
      <c r="E288" s="118">
        <v>2.2902965501412083</v>
      </c>
      <c r="F288" s="84" t="s">
        <v>3210</v>
      </c>
      <c r="G288" s="84" t="b">
        <v>0</v>
      </c>
      <c r="H288" s="84" t="b">
        <v>0</v>
      </c>
      <c r="I288" s="84" t="b">
        <v>0</v>
      </c>
      <c r="J288" s="84" t="b">
        <v>0</v>
      </c>
      <c r="K288" s="84" t="b">
        <v>0</v>
      </c>
      <c r="L288" s="84" t="b">
        <v>0</v>
      </c>
    </row>
    <row r="289" spans="1:12" ht="15">
      <c r="A289" s="84" t="s">
        <v>2445</v>
      </c>
      <c r="B289" s="84" t="s">
        <v>3079</v>
      </c>
      <c r="C289" s="84">
        <v>3</v>
      </c>
      <c r="D289" s="118">
        <v>0.001540531292340395</v>
      </c>
      <c r="E289" s="118">
        <v>1.5164240977368397</v>
      </c>
      <c r="F289" s="84" t="s">
        <v>3210</v>
      </c>
      <c r="G289" s="84" t="b">
        <v>0</v>
      </c>
      <c r="H289" s="84" t="b">
        <v>0</v>
      </c>
      <c r="I289" s="84" t="b">
        <v>0</v>
      </c>
      <c r="J289" s="84" t="b">
        <v>0</v>
      </c>
      <c r="K289" s="84" t="b">
        <v>0</v>
      </c>
      <c r="L289" s="84" t="b">
        <v>0</v>
      </c>
    </row>
    <row r="290" spans="1:12" ht="15">
      <c r="A290" s="84" t="s">
        <v>3079</v>
      </c>
      <c r="B290" s="84" t="s">
        <v>2476</v>
      </c>
      <c r="C290" s="84">
        <v>3</v>
      </c>
      <c r="D290" s="118">
        <v>0.001540531292340395</v>
      </c>
      <c r="E290" s="118">
        <v>2.0436242167998198</v>
      </c>
      <c r="F290" s="84" t="s">
        <v>3210</v>
      </c>
      <c r="G290" s="84" t="b">
        <v>0</v>
      </c>
      <c r="H290" s="84" t="b">
        <v>0</v>
      </c>
      <c r="I290" s="84" t="b">
        <v>0</v>
      </c>
      <c r="J290" s="84" t="b">
        <v>0</v>
      </c>
      <c r="K290" s="84" t="b">
        <v>0</v>
      </c>
      <c r="L290" s="84" t="b">
        <v>0</v>
      </c>
    </row>
    <row r="291" spans="1:12" ht="15">
      <c r="A291" s="84" t="s">
        <v>2476</v>
      </c>
      <c r="B291" s="84" t="s">
        <v>3080</v>
      </c>
      <c r="C291" s="84">
        <v>3</v>
      </c>
      <c r="D291" s="118">
        <v>0.001540531292340395</v>
      </c>
      <c r="E291" s="118">
        <v>2.073587440177263</v>
      </c>
      <c r="F291" s="84" t="s">
        <v>3210</v>
      </c>
      <c r="G291" s="84" t="b">
        <v>0</v>
      </c>
      <c r="H291" s="84" t="b">
        <v>0</v>
      </c>
      <c r="I291" s="84" t="b">
        <v>0</v>
      </c>
      <c r="J291" s="84" t="b">
        <v>0</v>
      </c>
      <c r="K291" s="84" t="b">
        <v>0</v>
      </c>
      <c r="L291" s="84" t="b">
        <v>0</v>
      </c>
    </row>
    <row r="292" spans="1:12" ht="15">
      <c r="A292" s="84" t="s">
        <v>3080</v>
      </c>
      <c r="B292" s="84" t="s">
        <v>3081</v>
      </c>
      <c r="C292" s="84">
        <v>3</v>
      </c>
      <c r="D292" s="118">
        <v>0.001540531292340395</v>
      </c>
      <c r="E292" s="118">
        <v>3.0436242167998198</v>
      </c>
      <c r="F292" s="84" t="s">
        <v>3210</v>
      </c>
      <c r="G292" s="84" t="b">
        <v>0</v>
      </c>
      <c r="H292" s="84" t="b">
        <v>0</v>
      </c>
      <c r="I292" s="84" t="b">
        <v>0</v>
      </c>
      <c r="J292" s="84" t="b">
        <v>0</v>
      </c>
      <c r="K292" s="84" t="b">
        <v>0</v>
      </c>
      <c r="L292" s="84" t="b">
        <v>0</v>
      </c>
    </row>
    <row r="293" spans="1:12" ht="15">
      <c r="A293" s="84" t="s">
        <v>3081</v>
      </c>
      <c r="B293" s="84" t="s">
        <v>2445</v>
      </c>
      <c r="C293" s="84">
        <v>3</v>
      </c>
      <c r="D293" s="118">
        <v>0.001540531292340395</v>
      </c>
      <c r="E293" s="118">
        <v>1.5164240977368397</v>
      </c>
      <c r="F293" s="84" t="s">
        <v>3210</v>
      </c>
      <c r="G293" s="84" t="b">
        <v>0</v>
      </c>
      <c r="H293" s="84" t="b">
        <v>0</v>
      </c>
      <c r="I293" s="84" t="b">
        <v>0</v>
      </c>
      <c r="J293" s="84" t="b">
        <v>0</v>
      </c>
      <c r="K293" s="84" t="b">
        <v>0</v>
      </c>
      <c r="L293" s="84" t="b">
        <v>0</v>
      </c>
    </row>
    <row r="294" spans="1:12" ht="15">
      <c r="A294" s="84" t="s">
        <v>2462</v>
      </c>
      <c r="B294" s="84" t="s">
        <v>2458</v>
      </c>
      <c r="C294" s="84">
        <v>3</v>
      </c>
      <c r="D294" s="118">
        <v>0.001540531292340395</v>
      </c>
      <c r="E294" s="118">
        <v>1.244283667346238</v>
      </c>
      <c r="F294" s="84" t="s">
        <v>3210</v>
      </c>
      <c r="G294" s="84" t="b">
        <v>0</v>
      </c>
      <c r="H294" s="84" t="b">
        <v>0</v>
      </c>
      <c r="I294" s="84" t="b">
        <v>0</v>
      </c>
      <c r="J294" s="84" t="b">
        <v>0</v>
      </c>
      <c r="K294" s="84" t="b">
        <v>0</v>
      </c>
      <c r="L294" s="84" t="b">
        <v>0</v>
      </c>
    </row>
    <row r="295" spans="1:12" ht="15">
      <c r="A295" s="84" t="s">
        <v>2993</v>
      </c>
      <c r="B295" s="84" t="s">
        <v>2955</v>
      </c>
      <c r="C295" s="84">
        <v>3</v>
      </c>
      <c r="D295" s="118">
        <v>0.001540531292340395</v>
      </c>
      <c r="E295" s="118">
        <v>1.7425942211358387</v>
      </c>
      <c r="F295" s="84" t="s">
        <v>3210</v>
      </c>
      <c r="G295" s="84" t="b">
        <v>0</v>
      </c>
      <c r="H295" s="84" t="b">
        <v>0</v>
      </c>
      <c r="I295" s="84" t="b">
        <v>0</v>
      </c>
      <c r="J295" s="84" t="b">
        <v>0</v>
      </c>
      <c r="K295" s="84" t="b">
        <v>0</v>
      </c>
      <c r="L295" s="84" t="b">
        <v>0</v>
      </c>
    </row>
    <row r="296" spans="1:12" ht="15">
      <c r="A296" s="84" t="s">
        <v>2445</v>
      </c>
      <c r="B296" s="84" t="s">
        <v>2503</v>
      </c>
      <c r="C296" s="84">
        <v>3</v>
      </c>
      <c r="D296" s="118">
        <v>0.001540531292340395</v>
      </c>
      <c r="E296" s="118">
        <v>0.6511226716342959</v>
      </c>
      <c r="F296" s="84" t="s">
        <v>3210</v>
      </c>
      <c r="G296" s="84" t="b">
        <v>0</v>
      </c>
      <c r="H296" s="84" t="b">
        <v>0</v>
      </c>
      <c r="I296" s="84" t="b">
        <v>0</v>
      </c>
      <c r="J296" s="84" t="b">
        <v>0</v>
      </c>
      <c r="K296" s="84" t="b">
        <v>0</v>
      </c>
      <c r="L296" s="84" t="b">
        <v>0</v>
      </c>
    </row>
    <row r="297" spans="1:12" ht="15">
      <c r="A297" s="84" t="s">
        <v>2447</v>
      </c>
      <c r="B297" s="84" t="s">
        <v>2955</v>
      </c>
      <c r="C297" s="84">
        <v>3</v>
      </c>
      <c r="D297" s="118">
        <v>0.001540531292340395</v>
      </c>
      <c r="E297" s="118">
        <v>1.1170531339583534</v>
      </c>
      <c r="F297" s="84" t="s">
        <v>3210</v>
      </c>
      <c r="G297" s="84" t="b">
        <v>0</v>
      </c>
      <c r="H297" s="84" t="b">
        <v>0</v>
      </c>
      <c r="I297" s="84" t="b">
        <v>0</v>
      </c>
      <c r="J297" s="84" t="b">
        <v>0</v>
      </c>
      <c r="K297" s="84" t="b">
        <v>0</v>
      </c>
      <c r="L297" s="84" t="b">
        <v>0</v>
      </c>
    </row>
    <row r="298" spans="1:12" ht="15">
      <c r="A298" s="84" t="s">
        <v>2955</v>
      </c>
      <c r="B298" s="84" t="s">
        <v>2502</v>
      </c>
      <c r="C298" s="84">
        <v>3</v>
      </c>
      <c r="D298" s="118">
        <v>0.001540531292340395</v>
      </c>
      <c r="E298" s="118">
        <v>1.1057721235486644</v>
      </c>
      <c r="F298" s="84" t="s">
        <v>3210</v>
      </c>
      <c r="G298" s="84" t="b">
        <v>0</v>
      </c>
      <c r="H298" s="84" t="b">
        <v>0</v>
      </c>
      <c r="I298" s="84" t="b">
        <v>0</v>
      </c>
      <c r="J298" s="84" t="b">
        <v>0</v>
      </c>
      <c r="K298" s="84" t="b">
        <v>0</v>
      </c>
      <c r="L298" s="84" t="b">
        <v>0</v>
      </c>
    </row>
    <row r="299" spans="1:12" ht="15">
      <c r="A299" s="84" t="s">
        <v>2502</v>
      </c>
      <c r="B299" s="84" t="s">
        <v>2503</v>
      </c>
      <c r="C299" s="84">
        <v>3</v>
      </c>
      <c r="D299" s="118">
        <v>0.001540531292340395</v>
      </c>
      <c r="E299" s="118">
        <v>1.0643794383904392</v>
      </c>
      <c r="F299" s="84" t="s">
        <v>3210</v>
      </c>
      <c r="G299" s="84" t="b">
        <v>0</v>
      </c>
      <c r="H299" s="84" t="b">
        <v>0</v>
      </c>
      <c r="I299" s="84" t="b">
        <v>0</v>
      </c>
      <c r="J299" s="84" t="b">
        <v>0</v>
      </c>
      <c r="K299" s="84" t="b">
        <v>0</v>
      </c>
      <c r="L299" s="84" t="b">
        <v>0</v>
      </c>
    </row>
    <row r="300" spans="1:12" ht="15">
      <c r="A300" s="84" t="s">
        <v>2947</v>
      </c>
      <c r="B300" s="84" t="s">
        <v>2445</v>
      </c>
      <c r="C300" s="84">
        <v>3</v>
      </c>
      <c r="D300" s="118">
        <v>0.001540531292340395</v>
      </c>
      <c r="E300" s="118">
        <v>0.5621815882975149</v>
      </c>
      <c r="F300" s="84" t="s">
        <v>3210</v>
      </c>
      <c r="G300" s="84" t="b">
        <v>0</v>
      </c>
      <c r="H300" s="84" t="b">
        <v>0</v>
      </c>
      <c r="I300" s="84" t="b">
        <v>0</v>
      </c>
      <c r="J300" s="84" t="b">
        <v>0</v>
      </c>
      <c r="K300" s="84" t="b">
        <v>0</v>
      </c>
      <c r="L300" s="84" t="b">
        <v>0</v>
      </c>
    </row>
    <row r="301" spans="1:12" ht="15">
      <c r="A301" s="84" t="s">
        <v>2445</v>
      </c>
      <c r="B301" s="84" t="s">
        <v>2449</v>
      </c>
      <c r="C301" s="84">
        <v>3</v>
      </c>
      <c r="D301" s="118">
        <v>0.001540531292340395</v>
      </c>
      <c r="E301" s="118">
        <v>0.692515356792521</v>
      </c>
      <c r="F301" s="84" t="s">
        <v>3210</v>
      </c>
      <c r="G301" s="84" t="b">
        <v>0</v>
      </c>
      <c r="H301" s="84" t="b">
        <v>0</v>
      </c>
      <c r="I301" s="84" t="b">
        <v>0</v>
      </c>
      <c r="J301" s="84" t="b">
        <v>0</v>
      </c>
      <c r="K301" s="84" t="b">
        <v>0</v>
      </c>
      <c r="L301" s="84" t="b">
        <v>0</v>
      </c>
    </row>
    <row r="302" spans="1:12" ht="15">
      <c r="A302" s="84" t="s">
        <v>2449</v>
      </c>
      <c r="B302" s="84" t="s">
        <v>3082</v>
      </c>
      <c r="C302" s="84">
        <v>3</v>
      </c>
      <c r="D302" s="118">
        <v>0.001540531292340395</v>
      </c>
      <c r="E302" s="118">
        <v>2.219715475855501</v>
      </c>
      <c r="F302" s="84" t="s">
        <v>3210</v>
      </c>
      <c r="G302" s="84" t="b">
        <v>0</v>
      </c>
      <c r="H302" s="84" t="b">
        <v>0</v>
      </c>
      <c r="I302" s="84" t="b">
        <v>0</v>
      </c>
      <c r="J302" s="84" t="b">
        <v>0</v>
      </c>
      <c r="K302" s="84" t="b">
        <v>0</v>
      </c>
      <c r="L302" s="84" t="b">
        <v>0</v>
      </c>
    </row>
    <row r="303" spans="1:12" ht="15">
      <c r="A303" s="84" t="s">
        <v>3082</v>
      </c>
      <c r="B303" s="84" t="s">
        <v>2445</v>
      </c>
      <c r="C303" s="84">
        <v>3</v>
      </c>
      <c r="D303" s="118">
        <v>0.001540531292340395</v>
      </c>
      <c r="E303" s="118">
        <v>1.5164240977368397</v>
      </c>
      <c r="F303" s="84" t="s">
        <v>3210</v>
      </c>
      <c r="G303" s="84" t="b">
        <v>0</v>
      </c>
      <c r="H303" s="84" t="b">
        <v>0</v>
      </c>
      <c r="I303" s="84" t="b">
        <v>0</v>
      </c>
      <c r="J303" s="84" t="b">
        <v>0</v>
      </c>
      <c r="K303" s="84" t="b">
        <v>0</v>
      </c>
      <c r="L303" s="84" t="b">
        <v>0</v>
      </c>
    </row>
    <row r="304" spans="1:12" ht="15">
      <c r="A304" s="84" t="s">
        <v>2502</v>
      </c>
      <c r="B304" s="84" t="s">
        <v>2464</v>
      </c>
      <c r="C304" s="84">
        <v>3</v>
      </c>
      <c r="D304" s="118">
        <v>0.001540531292340395</v>
      </c>
      <c r="E304" s="118">
        <v>1.2026821365567206</v>
      </c>
      <c r="F304" s="84" t="s">
        <v>3210</v>
      </c>
      <c r="G304" s="84" t="b">
        <v>0</v>
      </c>
      <c r="H304" s="84" t="b">
        <v>0</v>
      </c>
      <c r="I304" s="84" t="b">
        <v>0</v>
      </c>
      <c r="J304" s="84" t="b">
        <v>0</v>
      </c>
      <c r="K304" s="84" t="b">
        <v>0</v>
      </c>
      <c r="L304" s="84" t="b">
        <v>0</v>
      </c>
    </row>
    <row r="305" spans="1:12" ht="15">
      <c r="A305" s="84" t="s">
        <v>2464</v>
      </c>
      <c r="B305" s="84" t="s">
        <v>3083</v>
      </c>
      <c r="C305" s="84">
        <v>3</v>
      </c>
      <c r="D305" s="118">
        <v>0.001540531292340395</v>
      </c>
      <c r="E305" s="118">
        <v>2.3166254888635573</v>
      </c>
      <c r="F305" s="84" t="s">
        <v>3210</v>
      </c>
      <c r="G305" s="84" t="b">
        <v>0</v>
      </c>
      <c r="H305" s="84" t="b">
        <v>0</v>
      </c>
      <c r="I305" s="84" t="b">
        <v>0</v>
      </c>
      <c r="J305" s="84" t="b">
        <v>0</v>
      </c>
      <c r="K305" s="84" t="b">
        <v>0</v>
      </c>
      <c r="L305" s="84" t="b">
        <v>0</v>
      </c>
    </row>
    <row r="306" spans="1:12" ht="15">
      <c r="A306" s="84" t="s">
        <v>3083</v>
      </c>
      <c r="B306" s="84" t="s">
        <v>2948</v>
      </c>
      <c r="C306" s="84">
        <v>3</v>
      </c>
      <c r="D306" s="118">
        <v>0.001540531292340395</v>
      </c>
      <c r="E306" s="118">
        <v>2.105772123548664</v>
      </c>
      <c r="F306" s="84" t="s">
        <v>3210</v>
      </c>
      <c r="G306" s="84" t="b">
        <v>0</v>
      </c>
      <c r="H306" s="84" t="b">
        <v>0</v>
      </c>
      <c r="I306" s="84" t="b">
        <v>0</v>
      </c>
      <c r="J306" s="84" t="b">
        <v>0</v>
      </c>
      <c r="K306" s="84" t="b">
        <v>0</v>
      </c>
      <c r="L306" s="84" t="b">
        <v>0</v>
      </c>
    </row>
    <row r="307" spans="1:12" ht="15">
      <c r="A307" s="84" t="s">
        <v>2948</v>
      </c>
      <c r="B307" s="84" t="s">
        <v>2463</v>
      </c>
      <c r="C307" s="84">
        <v>3</v>
      </c>
      <c r="D307" s="118">
        <v>0.001540531292340395</v>
      </c>
      <c r="E307" s="118">
        <v>1.1849533695962893</v>
      </c>
      <c r="F307" s="84" t="s">
        <v>3210</v>
      </c>
      <c r="G307" s="84" t="b">
        <v>0</v>
      </c>
      <c r="H307" s="84" t="b">
        <v>0</v>
      </c>
      <c r="I307" s="84" t="b">
        <v>0</v>
      </c>
      <c r="J307" s="84" t="b">
        <v>0</v>
      </c>
      <c r="K307" s="84" t="b">
        <v>0</v>
      </c>
      <c r="L307" s="84" t="b">
        <v>0</v>
      </c>
    </row>
    <row r="308" spans="1:12" ht="15">
      <c r="A308" s="84" t="s">
        <v>2463</v>
      </c>
      <c r="B308" s="84" t="s">
        <v>2445</v>
      </c>
      <c r="C308" s="84">
        <v>3</v>
      </c>
      <c r="D308" s="118">
        <v>0.001540531292340395</v>
      </c>
      <c r="E308" s="118">
        <v>0.6133341107448962</v>
      </c>
      <c r="F308" s="84" t="s">
        <v>3210</v>
      </c>
      <c r="G308" s="84" t="b">
        <v>0</v>
      </c>
      <c r="H308" s="84" t="b">
        <v>0</v>
      </c>
      <c r="I308" s="84" t="b">
        <v>0</v>
      </c>
      <c r="J308" s="84" t="b">
        <v>0</v>
      </c>
      <c r="K308" s="84" t="b">
        <v>0</v>
      </c>
      <c r="L308" s="84" t="b">
        <v>0</v>
      </c>
    </row>
    <row r="309" spans="1:12" ht="15">
      <c r="A309" s="84" t="s">
        <v>2445</v>
      </c>
      <c r="B309" s="84" t="s">
        <v>3084</v>
      </c>
      <c r="C309" s="84">
        <v>3</v>
      </c>
      <c r="D309" s="118">
        <v>0.001540531292340395</v>
      </c>
      <c r="E309" s="118">
        <v>1.5164240977368397</v>
      </c>
      <c r="F309" s="84" t="s">
        <v>3210</v>
      </c>
      <c r="G309" s="84" t="b">
        <v>0</v>
      </c>
      <c r="H309" s="84" t="b">
        <v>0</v>
      </c>
      <c r="I309" s="84" t="b">
        <v>0</v>
      </c>
      <c r="J309" s="84" t="b">
        <v>0</v>
      </c>
      <c r="K309" s="84" t="b">
        <v>0</v>
      </c>
      <c r="L309" s="84" t="b">
        <v>0</v>
      </c>
    </row>
    <row r="310" spans="1:12" ht="15">
      <c r="A310" s="84" t="s">
        <v>3084</v>
      </c>
      <c r="B310" s="84" t="s">
        <v>2992</v>
      </c>
      <c r="C310" s="84">
        <v>3</v>
      </c>
      <c r="D310" s="118">
        <v>0.001540531292340395</v>
      </c>
      <c r="E310" s="118">
        <v>2.5665029620801576</v>
      </c>
      <c r="F310" s="84" t="s">
        <v>3210</v>
      </c>
      <c r="G310" s="84" t="b">
        <v>0</v>
      </c>
      <c r="H310" s="84" t="b">
        <v>0</v>
      </c>
      <c r="I310" s="84" t="b">
        <v>0</v>
      </c>
      <c r="J310" s="84" t="b">
        <v>0</v>
      </c>
      <c r="K310" s="84" t="b">
        <v>0</v>
      </c>
      <c r="L310" s="84" t="b">
        <v>0</v>
      </c>
    </row>
    <row r="311" spans="1:12" ht="15">
      <c r="A311" s="84" t="s">
        <v>2960</v>
      </c>
      <c r="B311" s="84" t="s">
        <v>3085</v>
      </c>
      <c r="C311" s="84">
        <v>3</v>
      </c>
      <c r="D311" s="118">
        <v>0.001540531292340395</v>
      </c>
      <c r="E311" s="118">
        <v>2.4415642254718577</v>
      </c>
      <c r="F311" s="84" t="s">
        <v>3210</v>
      </c>
      <c r="G311" s="84" t="b">
        <v>0</v>
      </c>
      <c r="H311" s="84" t="b">
        <v>0</v>
      </c>
      <c r="I311" s="84" t="b">
        <v>0</v>
      </c>
      <c r="J311" s="84" t="b">
        <v>0</v>
      </c>
      <c r="K311" s="84" t="b">
        <v>1</v>
      </c>
      <c r="L311" s="84" t="b">
        <v>0</v>
      </c>
    </row>
    <row r="312" spans="1:12" ht="15">
      <c r="A312" s="84" t="s">
        <v>3086</v>
      </c>
      <c r="B312" s="84" t="s">
        <v>3087</v>
      </c>
      <c r="C312" s="84">
        <v>3</v>
      </c>
      <c r="D312" s="118">
        <v>0.001540531292340395</v>
      </c>
      <c r="E312" s="118">
        <v>3.0436242167998198</v>
      </c>
      <c r="F312" s="84" t="s">
        <v>3210</v>
      </c>
      <c r="G312" s="84" t="b">
        <v>0</v>
      </c>
      <c r="H312" s="84" t="b">
        <v>0</v>
      </c>
      <c r="I312" s="84" t="b">
        <v>0</v>
      </c>
      <c r="J312" s="84" t="b">
        <v>0</v>
      </c>
      <c r="K312" s="84" t="b">
        <v>1</v>
      </c>
      <c r="L312" s="84" t="b">
        <v>1</v>
      </c>
    </row>
    <row r="313" spans="1:12" ht="15">
      <c r="A313" s="84" t="s">
        <v>3088</v>
      </c>
      <c r="B313" s="84" t="s">
        <v>3002</v>
      </c>
      <c r="C313" s="84">
        <v>3</v>
      </c>
      <c r="D313" s="118">
        <v>0.001540531292340395</v>
      </c>
      <c r="E313" s="118">
        <v>2.6756474315052254</v>
      </c>
      <c r="F313" s="84" t="s">
        <v>3210</v>
      </c>
      <c r="G313" s="84" t="b">
        <v>0</v>
      </c>
      <c r="H313" s="84" t="b">
        <v>0</v>
      </c>
      <c r="I313" s="84" t="b">
        <v>0</v>
      </c>
      <c r="J313" s="84" t="b">
        <v>0</v>
      </c>
      <c r="K313" s="84" t="b">
        <v>0</v>
      </c>
      <c r="L313" s="84" t="b">
        <v>0</v>
      </c>
    </row>
    <row r="314" spans="1:12" ht="15">
      <c r="A314" s="84" t="s">
        <v>3091</v>
      </c>
      <c r="B314" s="84" t="s">
        <v>3092</v>
      </c>
      <c r="C314" s="84">
        <v>3</v>
      </c>
      <c r="D314" s="118">
        <v>0.001540531292340395</v>
      </c>
      <c r="E314" s="118">
        <v>3.0436242167998198</v>
      </c>
      <c r="F314" s="84" t="s">
        <v>3210</v>
      </c>
      <c r="G314" s="84" t="b">
        <v>0</v>
      </c>
      <c r="H314" s="84" t="b">
        <v>0</v>
      </c>
      <c r="I314" s="84" t="b">
        <v>0</v>
      </c>
      <c r="J314" s="84" t="b">
        <v>0</v>
      </c>
      <c r="K314" s="84" t="b">
        <v>0</v>
      </c>
      <c r="L314" s="84" t="b">
        <v>0</v>
      </c>
    </row>
    <row r="315" spans="1:12" ht="15">
      <c r="A315" s="84" t="s">
        <v>3092</v>
      </c>
      <c r="B315" s="84" t="s">
        <v>3093</v>
      </c>
      <c r="C315" s="84">
        <v>3</v>
      </c>
      <c r="D315" s="118">
        <v>0.001540531292340395</v>
      </c>
      <c r="E315" s="118">
        <v>3.0436242167998198</v>
      </c>
      <c r="F315" s="84" t="s">
        <v>3210</v>
      </c>
      <c r="G315" s="84" t="b">
        <v>0</v>
      </c>
      <c r="H315" s="84" t="b">
        <v>0</v>
      </c>
      <c r="I315" s="84" t="b">
        <v>0</v>
      </c>
      <c r="J315" s="84" t="b">
        <v>0</v>
      </c>
      <c r="K315" s="84" t="b">
        <v>0</v>
      </c>
      <c r="L315" s="84" t="b">
        <v>0</v>
      </c>
    </row>
    <row r="316" spans="1:12" ht="15">
      <c r="A316" s="84" t="s">
        <v>3093</v>
      </c>
      <c r="B316" s="84" t="s">
        <v>2951</v>
      </c>
      <c r="C316" s="84">
        <v>3</v>
      </c>
      <c r="D316" s="118">
        <v>0.001540531292340395</v>
      </c>
      <c r="E316" s="118">
        <v>2.219715475855501</v>
      </c>
      <c r="F316" s="84" t="s">
        <v>3210</v>
      </c>
      <c r="G316" s="84" t="b">
        <v>0</v>
      </c>
      <c r="H316" s="84" t="b">
        <v>0</v>
      </c>
      <c r="I316" s="84" t="b">
        <v>0</v>
      </c>
      <c r="J316" s="84" t="b">
        <v>0</v>
      </c>
      <c r="K316" s="84" t="b">
        <v>0</v>
      </c>
      <c r="L316" s="84" t="b">
        <v>0</v>
      </c>
    </row>
    <row r="317" spans="1:12" ht="15">
      <c r="A317" s="84" t="s">
        <v>3004</v>
      </c>
      <c r="B317" s="84" t="s">
        <v>3094</v>
      </c>
      <c r="C317" s="84">
        <v>3</v>
      </c>
      <c r="D317" s="118">
        <v>0.001540531292340395</v>
      </c>
      <c r="E317" s="118">
        <v>2.6756474315052254</v>
      </c>
      <c r="F317" s="84" t="s">
        <v>3210</v>
      </c>
      <c r="G317" s="84" t="b">
        <v>0</v>
      </c>
      <c r="H317" s="84" t="b">
        <v>0</v>
      </c>
      <c r="I317" s="84" t="b">
        <v>0</v>
      </c>
      <c r="J317" s="84" t="b">
        <v>0</v>
      </c>
      <c r="K317" s="84" t="b">
        <v>0</v>
      </c>
      <c r="L317" s="84" t="b">
        <v>0</v>
      </c>
    </row>
    <row r="318" spans="1:12" ht="15">
      <c r="A318" s="84" t="s">
        <v>3094</v>
      </c>
      <c r="B318" s="84" t="s">
        <v>3095</v>
      </c>
      <c r="C318" s="84">
        <v>3</v>
      </c>
      <c r="D318" s="118">
        <v>0.001540531292340395</v>
      </c>
      <c r="E318" s="118">
        <v>3.0436242167998198</v>
      </c>
      <c r="F318" s="84" t="s">
        <v>3210</v>
      </c>
      <c r="G318" s="84" t="b">
        <v>0</v>
      </c>
      <c r="H318" s="84" t="b">
        <v>0</v>
      </c>
      <c r="I318" s="84" t="b">
        <v>0</v>
      </c>
      <c r="J318" s="84" t="b">
        <v>0</v>
      </c>
      <c r="K318" s="84" t="b">
        <v>0</v>
      </c>
      <c r="L318" s="84" t="b">
        <v>0</v>
      </c>
    </row>
    <row r="319" spans="1:12" ht="15">
      <c r="A319" s="84" t="s">
        <v>322</v>
      </c>
      <c r="B319" s="84" t="s">
        <v>3054</v>
      </c>
      <c r="C319" s="84">
        <v>3</v>
      </c>
      <c r="D319" s="118">
        <v>0.001540531292340395</v>
      </c>
      <c r="E319" s="118">
        <v>2.8217754671834636</v>
      </c>
      <c r="F319" s="84" t="s">
        <v>3210</v>
      </c>
      <c r="G319" s="84" t="b">
        <v>0</v>
      </c>
      <c r="H319" s="84" t="b">
        <v>0</v>
      </c>
      <c r="I319" s="84" t="b">
        <v>0</v>
      </c>
      <c r="J319" s="84" t="b">
        <v>0</v>
      </c>
      <c r="K319" s="84" t="b">
        <v>0</v>
      </c>
      <c r="L319" s="84" t="b">
        <v>0</v>
      </c>
    </row>
    <row r="320" spans="1:12" ht="15">
      <c r="A320" s="84" t="s">
        <v>2989</v>
      </c>
      <c r="B320" s="84" t="s">
        <v>2479</v>
      </c>
      <c r="C320" s="84">
        <v>3</v>
      </c>
      <c r="D320" s="118">
        <v>0.001540531292340395</v>
      </c>
      <c r="E320" s="118">
        <v>1.5207454715194821</v>
      </c>
      <c r="F320" s="84" t="s">
        <v>3210</v>
      </c>
      <c r="G320" s="84" t="b">
        <v>0</v>
      </c>
      <c r="H320" s="84" t="b">
        <v>0</v>
      </c>
      <c r="I320" s="84" t="b">
        <v>0</v>
      </c>
      <c r="J320" s="84" t="b">
        <v>0</v>
      </c>
      <c r="K320" s="84" t="b">
        <v>0</v>
      </c>
      <c r="L320" s="84" t="b">
        <v>0</v>
      </c>
    </row>
    <row r="321" spans="1:12" ht="15">
      <c r="A321" s="84" t="s">
        <v>2479</v>
      </c>
      <c r="B321" s="84" t="s">
        <v>2496</v>
      </c>
      <c r="C321" s="84">
        <v>3</v>
      </c>
      <c r="D321" s="118">
        <v>0.001540531292340395</v>
      </c>
      <c r="E321" s="118">
        <v>1.4367653425900888</v>
      </c>
      <c r="F321" s="84" t="s">
        <v>3210</v>
      </c>
      <c r="G321" s="84" t="b">
        <v>0</v>
      </c>
      <c r="H321" s="84" t="b">
        <v>0</v>
      </c>
      <c r="I321" s="84" t="b">
        <v>0</v>
      </c>
      <c r="J321" s="84" t="b">
        <v>0</v>
      </c>
      <c r="K321" s="84" t="b">
        <v>0</v>
      </c>
      <c r="L321" s="84" t="b">
        <v>0</v>
      </c>
    </row>
    <row r="322" spans="1:12" ht="15">
      <c r="A322" s="84" t="s">
        <v>2445</v>
      </c>
      <c r="B322" s="84" t="s">
        <v>3096</v>
      </c>
      <c r="C322" s="84">
        <v>3</v>
      </c>
      <c r="D322" s="118">
        <v>0.001540531292340395</v>
      </c>
      <c r="E322" s="118">
        <v>1.5164240977368397</v>
      </c>
      <c r="F322" s="84" t="s">
        <v>3210</v>
      </c>
      <c r="G322" s="84" t="b">
        <v>0</v>
      </c>
      <c r="H322" s="84" t="b">
        <v>0</v>
      </c>
      <c r="I322" s="84" t="b">
        <v>0</v>
      </c>
      <c r="J322" s="84" t="b">
        <v>0</v>
      </c>
      <c r="K322" s="84" t="b">
        <v>0</v>
      </c>
      <c r="L322" s="84" t="b">
        <v>0</v>
      </c>
    </row>
    <row r="323" spans="1:12" ht="15">
      <c r="A323" s="84" t="s">
        <v>2956</v>
      </c>
      <c r="B323" s="84" t="s">
        <v>3098</v>
      </c>
      <c r="C323" s="84">
        <v>3</v>
      </c>
      <c r="D323" s="118">
        <v>0.001540531292340395</v>
      </c>
      <c r="E323" s="118">
        <v>2.219715475855501</v>
      </c>
      <c r="F323" s="84" t="s">
        <v>3210</v>
      </c>
      <c r="G323" s="84" t="b">
        <v>0</v>
      </c>
      <c r="H323" s="84" t="b">
        <v>0</v>
      </c>
      <c r="I323" s="84" t="b">
        <v>0</v>
      </c>
      <c r="J323" s="84" t="b">
        <v>0</v>
      </c>
      <c r="K323" s="84" t="b">
        <v>0</v>
      </c>
      <c r="L323" s="84" t="b">
        <v>0</v>
      </c>
    </row>
    <row r="324" spans="1:12" ht="15">
      <c r="A324" s="84" t="s">
        <v>3098</v>
      </c>
      <c r="B324" s="84" t="s">
        <v>2956</v>
      </c>
      <c r="C324" s="84">
        <v>3</v>
      </c>
      <c r="D324" s="118">
        <v>0.001540531292340395</v>
      </c>
      <c r="E324" s="118">
        <v>2.2654729664161763</v>
      </c>
      <c r="F324" s="84" t="s">
        <v>3210</v>
      </c>
      <c r="G324" s="84" t="b">
        <v>0</v>
      </c>
      <c r="H324" s="84" t="b">
        <v>0</v>
      </c>
      <c r="I324" s="84" t="b">
        <v>0</v>
      </c>
      <c r="J324" s="84" t="b">
        <v>0</v>
      </c>
      <c r="K324" s="84" t="b">
        <v>0</v>
      </c>
      <c r="L324" s="84" t="b">
        <v>0</v>
      </c>
    </row>
    <row r="325" spans="1:12" ht="15">
      <c r="A325" s="84" t="s">
        <v>2956</v>
      </c>
      <c r="B325" s="84" t="s">
        <v>3099</v>
      </c>
      <c r="C325" s="84">
        <v>3</v>
      </c>
      <c r="D325" s="118">
        <v>0.001540531292340395</v>
      </c>
      <c r="E325" s="118">
        <v>2.219715475855501</v>
      </c>
      <c r="F325" s="84" t="s">
        <v>3210</v>
      </c>
      <c r="G325" s="84" t="b">
        <v>0</v>
      </c>
      <c r="H325" s="84" t="b">
        <v>0</v>
      </c>
      <c r="I325" s="84" t="b">
        <v>0</v>
      </c>
      <c r="J325" s="84" t="b">
        <v>0</v>
      </c>
      <c r="K325" s="84" t="b">
        <v>0</v>
      </c>
      <c r="L325" s="84" t="b">
        <v>0</v>
      </c>
    </row>
    <row r="326" spans="1:12" ht="15">
      <c r="A326" s="84" t="s">
        <v>3099</v>
      </c>
      <c r="B326" s="84" t="s">
        <v>2956</v>
      </c>
      <c r="C326" s="84">
        <v>3</v>
      </c>
      <c r="D326" s="118">
        <v>0.001540531292340395</v>
      </c>
      <c r="E326" s="118">
        <v>2.2654729664161763</v>
      </c>
      <c r="F326" s="84" t="s">
        <v>3210</v>
      </c>
      <c r="G326" s="84" t="b">
        <v>0</v>
      </c>
      <c r="H326" s="84" t="b">
        <v>0</v>
      </c>
      <c r="I326" s="84" t="b">
        <v>0</v>
      </c>
      <c r="J326" s="84" t="b">
        <v>0</v>
      </c>
      <c r="K326" s="84" t="b">
        <v>0</v>
      </c>
      <c r="L326" s="84" t="b">
        <v>0</v>
      </c>
    </row>
    <row r="327" spans="1:12" ht="15">
      <c r="A327" s="84" t="s">
        <v>2956</v>
      </c>
      <c r="B327" s="84" t="s">
        <v>3100</v>
      </c>
      <c r="C327" s="84">
        <v>3</v>
      </c>
      <c r="D327" s="118">
        <v>0.001540531292340395</v>
      </c>
      <c r="E327" s="118">
        <v>2.219715475855501</v>
      </c>
      <c r="F327" s="84" t="s">
        <v>3210</v>
      </c>
      <c r="G327" s="84" t="b">
        <v>0</v>
      </c>
      <c r="H327" s="84" t="b">
        <v>0</v>
      </c>
      <c r="I327" s="84" t="b">
        <v>0</v>
      </c>
      <c r="J327" s="84" t="b">
        <v>0</v>
      </c>
      <c r="K327" s="84" t="b">
        <v>0</v>
      </c>
      <c r="L327" s="84" t="b">
        <v>0</v>
      </c>
    </row>
    <row r="328" spans="1:12" ht="15">
      <c r="A328" s="84" t="s">
        <v>3100</v>
      </c>
      <c r="B328" s="84" t="s">
        <v>3101</v>
      </c>
      <c r="C328" s="84">
        <v>3</v>
      </c>
      <c r="D328" s="118">
        <v>0.001540531292340395</v>
      </c>
      <c r="E328" s="118">
        <v>3.0436242167998198</v>
      </c>
      <c r="F328" s="84" t="s">
        <v>3210</v>
      </c>
      <c r="G328" s="84" t="b">
        <v>0</v>
      </c>
      <c r="H328" s="84" t="b">
        <v>0</v>
      </c>
      <c r="I328" s="84" t="b">
        <v>0</v>
      </c>
      <c r="J328" s="84" t="b">
        <v>0</v>
      </c>
      <c r="K328" s="84" t="b">
        <v>0</v>
      </c>
      <c r="L328" s="84" t="b">
        <v>0</v>
      </c>
    </row>
    <row r="329" spans="1:12" ht="15">
      <c r="A329" s="84" t="s">
        <v>3101</v>
      </c>
      <c r="B329" s="84" t="s">
        <v>2956</v>
      </c>
      <c r="C329" s="84">
        <v>3</v>
      </c>
      <c r="D329" s="118">
        <v>0.001540531292340395</v>
      </c>
      <c r="E329" s="118">
        <v>2.2654729664161763</v>
      </c>
      <c r="F329" s="84" t="s">
        <v>3210</v>
      </c>
      <c r="G329" s="84" t="b">
        <v>0</v>
      </c>
      <c r="H329" s="84" t="b">
        <v>0</v>
      </c>
      <c r="I329" s="84" t="b">
        <v>0</v>
      </c>
      <c r="J329" s="84" t="b">
        <v>0</v>
      </c>
      <c r="K329" s="84" t="b">
        <v>0</v>
      </c>
      <c r="L329" s="84" t="b">
        <v>0</v>
      </c>
    </row>
    <row r="330" spans="1:12" ht="15">
      <c r="A330" s="84" t="s">
        <v>2956</v>
      </c>
      <c r="B330" s="84" t="s">
        <v>3102</v>
      </c>
      <c r="C330" s="84">
        <v>3</v>
      </c>
      <c r="D330" s="118">
        <v>0.001540531292340395</v>
      </c>
      <c r="E330" s="118">
        <v>2.219715475855501</v>
      </c>
      <c r="F330" s="84" t="s">
        <v>3210</v>
      </c>
      <c r="G330" s="84" t="b">
        <v>0</v>
      </c>
      <c r="H330" s="84" t="b">
        <v>0</v>
      </c>
      <c r="I330" s="84" t="b">
        <v>0</v>
      </c>
      <c r="J330" s="84" t="b">
        <v>0</v>
      </c>
      <c r="K330" s="84" t="b">
        <v>0</v>
      </c>
      <c r="L330" s="84" t="b">
        <v>0</v>
      </c>
    </row>
    <row r="331" spans="1:12" ht="15">
      <c r="A331" s="84" t="s">
        <v>3102</v>
      </c>
      <c r="B331" s="84" t="s">
        <v>2956</v>
      </c>
      <c r="C331" s="84">
        <v>3</v>
      </c>
      <c r="D331" s="118">
        <v>0.001540531292340395</v>
      </c>
      <c r="E331" s="118">
        <v>2.2654729664161763</v>
      </c>
      <c r="F331" s="84" t="s">
        <v>3210</v>
      </c>
      <c r="G331" s="84" t="b">
        <v>0</v>
      </c>
      <c r="H331" s="84" t="b">
        <v>0</v>
      </c>
      <c r="I331" s="84" t="b">
        <v>0</v>
      </c>
      <c r="J331" s="84" t="b">
        <v>0</v>
      </c>
      <c r="K331" s="84" t="b">
        <v>0</v>
      </c>
      <c r="L331" s="84" t="b">
        <v>0</v>
      </c>
    </row>
    <row r="332" spans="1:12" ht="15">
      <c r="A332" s="84" t="s">
        <v>2463</v>
      </c>
      <c r="B332" s="84" t="s">
        <v>2498</v>
      </c>
      <c r="C332" s="84">
        <v>3</v>
      </c>
      <c r="D332" s="118">
        <v>0.001540531292340395</v>
      </c>
      <c r="E332" s="118">
        <v>1.5762627993693137</v>
      </c>
      <c r="F332" s="84" t="s">
        <v>3210</v>
      </c>
      <c r="G332" s="84" t="b">
        <v>0</v>
      </c>
      <c r="H332" s="84" t="b">
        <v>0</v>
      </c>
      <c r="I332" s="84" t="b">
        <v>0</v>
      </c>
      <c r="J332" s="84" t="b">
        <v>0</v>
      </c>
      <c r="K332" s="84" t="b">
        <v>0</v>
      </c>
      <c r="L332" s="84" t="b">
        <v>0</v>
      </c>
    </row>
    <row r="333" spans="1:12" ht="15">
      <c r="A333" s="84" t="s">
        <v>3104</v>
      </c>
      <c r="B333" s="84" t="s">
        <v>3065</v>
      </c>
      <c r="C333" s="84">
        <v>3</v>
      </c>
      <c r="D333" s="118">
        <v>0.001540531292340395</v>
      </c>
      <c r="E333" s="118">
        <v>2.91868548019152</v>
      </c>
      <c r="F333" s="84" t="s">
        <v>3210</v>
      </c>
      <c r="G333" s="84" t="b">
        <v>0</v>
      </c>
      <c r="H333" s="84" t="b">
        <v>0</v>
      </c>
      <c r="I333" s="84" t="b">
        <v>0</v>
      </c>
      <c r="J333" s="84" t="b">
        <v>0</v>
      </c>
      <c r="K333" s="84" t="b">
        <v>0</v>
      </c>
      <c r="L333" s="84" t="b">
        <v>0</v>
      </c>
    </row>
    <row r="334" spans="1:12" ht="15">
      <c r="A334" s="84" t="s">
        <v>3065</v>
      </c>
      <c r="B334" s="84" t="s">
        <v>3105</v>
      </c>
      <c r="C334" s="84">
        <v>3</v>
      </c>
      <c r="D334" s="118">
        <v>0.001540531292340395</v>
      </c>
      <c r="E334" s="118">
        <v>2.91868548019152</v>
      </c>
      <c r="F334" s="84" t="s">
        <v>3210</v>
      </c>
      <c r="G334" s="84" t="b">
        <v>0</v>
      </c>
      <c r="H334" s="84" t="b">
        <v>0</v>
      </c>
      <c r="I334" s="84" t="b">
        <v>0</v>
      </c>
      <c r="J334" s="84" t="b">
        <v>0</v>
      </c>
      <c r="K334" s="84" t="b">
        <v>0</v>
      </c>
      <c r="L334" s="84" t="b">
        <v>0</v>
      </c>
    </row>
    <row r="335" spans="1:12" ht="15">
      <c r="A335" s="84" t="s">
        <v>2411</v>
      </c>
      <c r="B335" s="84" t="s">
        <v>2411</v>
      </c>
      <c r="C335" s="84">
        <v>2</v>
      </c>
      <c r="D335" s="118">
        <v>0.001299350344847742</v>
      </c>
      <c r="E335" s="118">
        <v>-0.2629437648278341</v>
      </c>
      <c r="F335" s="84" t="s">
        <v>3210</v>
      </c>
      <c r="G335" s="84" t="b">
        <v>0</v>
      </c>
      <c r="H335" s="84" t="b">
        <v>0</v>
      </c>
      <c r="I335" s="84" t="b">
        <v>0</v>
      </c>
      <c r="J335" s="84" t="b">
        <v>0</v>
      </c>
      <c r="K335" s="84" t="b">
        <v>0</v>
      </c>
      <c r="L335" s="84" t="b">
        <v>0</v>
      </c>
    </row>
    <row r="336" spans="1:12" ht="15">
      <c r="A336" s="84" t="s">
        <v>3067</v>
      </c>
      <c r="B336" s="84" t="s">
        <v>3067</v>
      </c>
      <c r="C336" s="84">
        <v>2</v>
      </c>
      <c r="D336" s="118">
        <v>0.001299350344847742</v>
      </c>
      <c r="E336" s="118">
        <v>3.0436242167998198</v>
      </c>
      <c r="F336" s="84" t="s">
        <v>3210</v>
      </c>
      <c r="G336" s="84" t="b">
        <v>0</v>
      </c>
      <c r="H336" s="84" t="b">
        <v>0</v>
      </c>
      <c r="I336" s="84" t="b">
        <v>0</v>
      </c>
      <c r="J336" s="84" t="b">
        <v>0</v>
      </c>
      <c r="K336" s="84" t="b">
        <v>0</v>
      </c>
      <c r="L336" s="84" t="b">
        <v>0</v>
      </c>
    </row>
    <row r="337" spans="1:12" ht="15">
      <c r="A337" s="84" t="s">
        <v>358</v>
      </c>
      <c r="B337" s="84" t="s">
        <v>384</v>
      </c>
      <c r="C337" s="84">
        <v>2</v>
      </c>
      <c r="D337" s="118">
        <v>0.0011275295710669309</v>
      </c>
      <c r="E337" s="118">
        <v>3.219715475855501</v>
      </c>
      <c r="F337" s="84" t="s">
        <v>3210</v>
      </c>
      <c r="G337" s="84" t="b">
        <v>0</v>
      </c>
      <c r="H337" s="84" t="b">
        <v>0</v>
      </c>
      <c r="I337" s="84" t="b">
        <v>0</v>
      </c>
      <c r="J337" s="84" t="b">
        <v>0</v>
      </c>
      <c r="K337" s="84" t="b">
        <v>0</v>
      </c>
      <c r="L337" s="84" t="b">
        <v>0</v>
      </c>
    </row>
    <row r="338" spans="1:12" ht="15">
      <c r="A338" s="84" t="s">
        <v>353</v>
      </c>
      <c r="B338" s="84" t="s">
        <v>3068</v>
      </c>
      <c r="C338" s="84">
        <v>2</v>
      </c>
      <c r="D338" s="118">
        <v>0.0011275295710669309</v>
      </c>
      <c r="E338" s="118">
        <v>3.219715475855501</v>
      </c>
      <c r="F338" s="84" t="s">
        <v>3210</v>
      </c>
      <c r="G338" s="84" t="b">
        <v>0</v>
      </c>
      <c r="H338" s="84" t="b">
        <v>0</v>
      </c>
      <c r="I338" s="84" t="b">
        <v>0</v>
      </c>
      <c r="J338" s="84" t="b">
        <v>0</v>
      </c>
      <c r="K338" s="84" t="b">
        <v>0</v>
      </c>
      <c r="L338" s="84" t="b">
        <v>0</v>
      </c>
    </row>
    <row r="339" spans="1:12" ht="15">
      <c r="A339" s="84" t="s">
        <v>3125</v>
      </c>
      <c r="B339" s="84" t="s">
        <v>3126</v>
      </c>
      <c r="C339" s="84">
        <v>2</v>
      </c>
      <c r="D339" s="118">
        <v>0.001299350344847742</v>
      </c>
      <c r="E339" s="118">
        <v>3.219715475855501</v>
      </c>
      <c r="F339" s="84" t="s">
        <v>3210</v>
      </c>
      <c r="G339" s="84" t="b">
        <v>0</v>
      </c>
      <c r="H339" s="84" t="b">
        <v>0</v>
      </c>
      <c r="I339" s="84" t="b">
        <v>0</v>
      </c>
      <c r="J339" s="84" t="b">
        <v>0</v>
      </c>
      <c r="K339" s="84" t="b">
        <v>0</v>
      </c>
      <c r="L339" s="84" t="b">
        <v>0</v>
      </c>
    </row>
    <row r="340" spans="1:12" ht="15">
      <c r="A340" s="84" t="s">
        <v>3128</v>
      </c>
      <c r="B340" s="84" t="s">
        <v>3129</v>
      </c>
      <c r="C340" s="84">
        <v>2</v>
      </c>
      <c r="D340" s="118">
        <v>0.0011275295710669309</v>
      </c>
      <c r="E340" s="118">
        <v>3.219715475855501</v>
      </c>
      <c r="F340" s="84" t="s">
        <v>3210</v>
      </c>
      <c r="G340" s="84" t="b">
        <v>0</v>
      </c>
      <c r="H340" s="84" t="b">
        <v>0</v>
      </c>
      <c r="I340" s="84" t="b">
        <v>0</v>
      </c>
      <c r="J340" s="84" t="b">
        <v>0</v>
      </c>
      <c r="K340" s="84" t="b">
        <v>0</v>
      </c>
      <c r="L340" s="84" t="b">
        <v>0</v>
      </c>
    </row>
    <row r="341" spans="1:12" ht="15">
      <c r="A341" s="84" t="s">
        <v>3129</v>
      </c>
      <c r="B341" s="84" t="s">
        <v>2411</v>
      </c>
      <c r="C341" s="84">
        <v>2</v>
      </c>
      <c r="D341" s="118">
        <v>0.0011275295710669309</v>
      </c>
      <c r="E341" s="118">
        <v>1.4488634642133569</v>
      </c>
      <c r="F341" s="84" t="s">
        <v>3210</v>
      </c>
      <c r="G341" s="84" t="b">
        <v>0</v>
      </c>
      <c r="H341" s="84" t="b">
        <v>0</v>
      </c>
      <c r="I341" s="84" t="b">
        <v>0</v>
      </c>
      <c r="J341" s="84" t="b">
        <v>0</v>
      </c>
      <c r="K341" s="84" t="b">
        <v>0</v>
      </c>
      <c r="L341" s="84" t="b">
        <v>0</v>
      </c>
    </row>
    <row r="342" spans="1:12" ht="15">
      <c r="A342" s="84" t="s">
        <v>2411</v>
      </c>
      <c r="B342" s="84" t="s">
        <v>3130</v>
      </c>
      <c r="C342" s="84">
        <v>2</v>
      </c>
      <c r="D342" s="118">
        <v>0.0011275295710669309</v>
      </c>
      <c r="E342" s="118">
        <v>1.5079082468143101</v>
      </c>
      <c r="F342" s="84" t="s">
        <v>3210</v>
      </c>
      <c r="G342" s="84" t="b">
        <v>0</v>
      </c>
      <c r="H342" s="84" t="b">
        <v>0</v>
      </c>
      <c r="I342" s="84" t="b">
        <v>0</v>
      </c>
      <c r="J342" s="84" t="b">
        <v>0</v>
      </c>
      <c r="K342" s="84" t="b">
        <v>0</v>
      </c>
      <c r="L342" s="84" t="b">
        <v>0</v>
      </c>
    </row>
    <row r="343" spans="1:12" ht="15">
      <c r="A343" s="84" t="s">
        <v>3130</v>
      </c>
      <c r="B343" s="84" t="s">
        <v>3131</v>
      </c>
      <c r="C343" s="84">
        <v>2</v>
      </c>
      <c r="D343" s="118">
        <v>0.0011275295710669309</v>
      </c>
      <c r="E343" s="118">
        <v>3.219715475855501</v>
      </c>
      <c r="F343" s="84" t="s">
        <v>3210</v>
      </c>
      <c r="G343" s="84" t="b">
        <v>0</v>
      </c>
      <c r="H343" s="84" t="b">
        <v>0</v>
      </c>
      <c r="I343" s="84" t="b">
        <v>0</v>
      </c>
      <c r="J343" s="84" t="b">
        <v>0</v>
      </c>
      <c r="K343" s="84" t="b">
        <v>0</v>
      </c>
      <c r="L343" s="84" t="b">
        <v>0</v>
      </c>
    </row>
    <row r="344" spans="1:12" ht="15">
      <c r="A344" s="84" t="s">
        <v>3131</v>
      </c>
      <c r="B344" s="84" t="s">
        <v>2480</v>
      </c>
      <c r="C344" s="84">
        <v>2</v>
      </c>
      <c r="D344" s="118">
        <v>0.0011275295710669309</v>
      </c>
      <c r="E344" s="118">
        <v>1.907961614799747</v>
      </c>
      <c r="F344" s="84" t="s">
        <v>3210</v>
      </c>
      <c r="G344" s="84" t="b">
        <v>0</v>
      </c>
      <c r="H344" s="84" t="b">
        <v>0</v>
      </c>
      <c r="I344" s="84" t="b">
        <v>0</v>
      </c>
      <c r="J344" s="84" t="b">
        <v>0</v>
      </c>
      <c r="K344" s="84" t="b">
        <v>0</v>
      </c>
      <c r="L344" s="84" t="b">
        <v>0</v>
      </c>
    </row>
    <row r="345" spans="1:12" ht="15">
      <c r="A345" s="84" t="s">
        <v>2478</v>
      </c>
      <c r="B345" s="84" t="s">
        <v>3132</v>
      </c>
      <c r="C345" s="84">
        <v>2</v>
      </c>
      <c r="D345" s="118">
        <v>0.0011275295710669309</v>
      </c>
      <c r="E345" s="118">
        <v>2.1590176355018893</v>
      </c>
      <c r="F345" s="84" t="s">
        <v>3210</v>
      </c>
      <c r="G345" s="84" t="b">
        <v>0</v>
      </c>
      <c r="H345" s="84" t="b">
        <v>0</v>
      </c>
      <c r="I345" s="84" t="b">
        <v>0</v>
      </c>
      <c r="J345" s="84" t="b">
        <v>0</v>
      </c>
      <c r="K345" s="84" t="b">
        <v>0</v>
      </c>
      <c r="L345" s="84" t="b">
        <v>0</v>
      </c>
    </row>
    <row r="346" spans="1:12" ht="15">
      <c r="A346" s="84" t="s">
        <v>2975</v>
      </c>
      <c r="B346" s="84" t="s">
        <v>2976</v>
      </c>
      <c r="C346" s="84">
        <v>2</v>
      </c>
      <c r="D346" s="118">
        <v>0.0011275295710669309</v>
      </c>
      <c r="E346" s="118">
        <v>1.7389900968670133</v>
      </c>
      <c r="F346" s="84" t="s">
        <v>3210</v>
      </c>
      <c r="G346" s="84" t="b">
        <v>0</v>
      </c>
      <c r="H346" s="84" t="b">
        <v>1</v>
      </c>
      <c r="I346" s="84" t="b">
        <v>0</v>
      </c>
      <c r="J346" s="84" t="b">
        <v>0</v>
      </c>
      <c r="K346" s="84" t="b">
        <v>0</v>
      </c>
      <c r="L346" s="84" t="b">
        <v>0</v>
      </c>
    </row>
    <row r="347" spans="1:12" ht="15">
      <c r="A347" s="84" t="s">
        <v>2976</v>
      </c>
      <c r="B347" s="84" t="s">
        <v>3138</v>
      </c>
      <c r="C347" s="84">
        <v>2</v>
      </c>
      <c r="D347" s="118">
        <v>0.0011275295710669309</v>
      </c>
      <c r="E347" s="118">
        <v>2.4793527863612574</v>
      </c>
      <c r="F347" s="84" t="s">
        <v>3210</v>
      </c>
      <c r="G347" s="84" t="b">
        <v>0</v>
      </c>
      <c r="H347" s="84" t="b">
        <v>0</v>
      </c>
      <c r="I347" s="84" t="b">
        <v>0</v>
      </c>
      <c r="J347" s="84" t="b">
        <v>0</v>
      </c>
      <c r="K347" s="84" t="b">
        <v>0</v>
      </c>
      <c r="L347" s="84" t="b">
        <v>0</v>
      </c>
    </row>
    <row r="348" spans="1:12" ht="15">
      <c r="A348" s="84" t="s">
        <v>3138</v>
      </c>
      <c r="B348" s="84" t="s">
        <v>2972</v>
      </c>
      <c r="C348" s="84">
        <v>2</v>
      </c>
      <c r="D348" s="118">
        <v>0.0011275295710669309</v>
      </c>
      <c r="E348" s="118">
        <v>2.4793527863612574</v>
      </c>
      <c r="F348" s="84" t="s">
        <v>3210</v>
      </c>
      <c r="G348" s="84" t="b">
        <v>0</v>
      </c>
      <c r="H348" s="84" t="b">
        <v>0</v>
      </c>
      <c r="I348" s="84" t="b">
        <v>0</v>
      </c>
      <c r="J348" s="84" t="b">
        <v>0</v>
      </c>
      <c r="K348" s="84" t="b">
        <v>0</v>
      </c>
      <c r="L348" s="84" t="b">
        <v>0</v>
      </c>
    </row>
    <row r="349" spans="1:12" ht="15">
      <c r="A349" s="84" t="s">
        <v>3140</v>
      </c>
      <c r="B349" s="84" t="s">
        <v>3141</v>
      </c>
      <c r="C349" s="84">
        <v>2</v>
      </c>
      <c r="D349" s="118">
        <v>0.001299350344847742</v>
      </c>
      <c r="E349" s="118">
        <v>3.219715475855501</v>
      </c>
      <c r="F349" s="84" t="s">
        <v>3210</v>
      </c>
      <c r="G349" s="84" t="b">
        <v>0</v>
      </c>
      <c r="H349" s="84" t="b">
        <v>0</v>
      </c>
      <c r="I349" s="84" t="b">
        <v>0</v>
      </c>
      <c r="J349" s="84" t="b">
        <v>0</v>
      </c>
      <c r="K349" s="84" t="b">
        <v>0</v>
      </c>
      <c r="L349" s="84" t="b">
        <v>0</v>
      </c>
    </row>
    <row r="350" spans="1:12" ht="15">
      <c r="A350" s="84" t="s">
        <v>3143</v>
      </c>
      <c r="B350" s="84" t="s">
        <v>2411</v>
      </c>
      <c r="C350" s="84">
        <v>2</v>
      </c>
      <c r="D350" s="118">
        <v>0.0011275295710669309</v>
      </c>
      <c r="E350" s="118">
        <v>1.4488634642133569</v>
      </c>
      <c r="F350" s="84" t="s">
        <v>3210</v>
      </c>
      <c r="G350" s="84" t="b">
        <v>0</v>
      </c>
      <c r="H350" s="84" t="b">
        <v>0</v>
      </c>
      <c r="I350" s="84" t="b">
        <v>0</v>
      </c>
      <c r="J350" s="84" t="b">
        <v>0</v>
      </c>
      <c r="K350" s="84" t="b">
        <v>0</v>
      </c>
      <c r="L350" s="84" t="b">
        <v>0</v>
      </c>
    </row>
    <row r="351" spans="1:12" ht="15">
      <c r="A351" s="84" t="s">
        <v>3144</v>
      </c>
      <c r="B351" s="84" t="s">
        <v>2455</v>
      </c>
      <c r="C351" s="84">
        <v>2</v>
      </c>
      <c r="D351" s="118">
        <v>0.001299350344847742</v>
      </c>
      <c r="E351" s="118">
        <v>3.0436242167998198</v>
      </c>
      <c r="F351" s="84" t="s">
        <v>3210</v>
      </c>
      <c r="G351" s="84" t="b">
        <v>0</v>
      </c>
      <c r="H351" s="84" t="b">
        <v>0</v>
      </c>
      <c r="I351" s="84" t="b">
        <v>0</v>
      </c>
      <c r="J351" s="84" t="b">
        <v>0</v>
      </c>
      <c r="K351" s="84" t="b">
        <v>0</v>
      </c>
      <c r="L351" s="84" t="b">
        <v>0</v>
      </c>
    </row>
    <row r="352" spans="1:12" ht="15">
      <c r="A352" s="84" t="s">
        <v>3003</v>
      </c>
      <c r="B352" s="84" t="s">
        <v>2962</v>
      </c>
      <c r="C352" s="84">
        <v>2</v>
      </c>
      <c r="D352" s="118">
        <v>0.0011275295710669309</v>
      </c>
      <c r="E352" s="118">
        <v>1.8005861681135253</v>
      </c>
      <c r="F352" s="84" t="s">
        <v>3210</v>
      </c>
      <c r="G352" s="84" t="b">
        <v>0</v>
      </c>
      <c r="H352" s="84" t="b">
        <v>0</v>
      </c>
      <c r="I352" s="84" t="b">
        <v>0</v>
      </c>
      <c r="J352" s="84" t="b">
        <v>0</v>
      </c>
      <c r="K352" s="84" t="b">
        <v>0</v>
      </c>
      <c r="L352" s="84" t="b">
        <v>0</v>
      </c>
    </row>
    <row r="353" spans="1:12" ht="15">
      <c r="A353" s="84" t="s">
        <v>2500</v>
      </c>
      <c r="B353" s="84" t="s">
        <v>3147</v>
      </c>
      <c r="C353" s="84">
        <v>2</v>
      </c>
      <c r="D353" s="118">
        <v>0.0011275295710669309</v>
      </c>
      <c r="E353" s="118">
        <v>2.0436242167998198</v>
      </c>
      <c r="F353" s="84" t="s">
        <v>3210</v>
      </c>
      <c r="G353" s="84" t="b">
        <v>0</v>
      </c>
      <c r="H353" s="84" t="b">
        <v>0</v>
      </c>
      <c r="I353" s="84" t="b">
        <v>0</v>
      </c>
      <c r="J353" s="84" t="b">
        <v>0</v>
      </c>
      <c r="K353" s="84" t="b">
        <v>0</v>
      </c>
      <c r="L353" s="84" t="b">
        <v>0</v>
      </c>
    </row>
    <row r="354" spans="1:12" ht="15">
      <c r="A354" s="84" t="s">
        <v>3147</v>
      </c>
      <c r="B354" s="84" t="s">
        <v>2504</v>
      </c>
      <c r="C354" s="84">
        <v>2</v>
      </c>
      <c r="D354" s="118">
        <v>0.0011275295710669309</v>
      </c>
      <c r="E354" s="118">
        <v>2.089381707360495</v>
      </c>
      <c r="F354" s="84" t="s">
        <v>3210</v>
      </c>
      <c r="G354" s="84" t="b">
        <v>0</v>
      </c>
      <c r="H354" s="84" t="b">
        <v>0</v>
      </c>
      <c r="I354" s="84" t="b">
        <v>0</v>
      </c>
      <c r="J354" s="84" t="b">
        <v>0</v>
      </c>
      <c r="K354" s="84" t="b">
        <v>0</v>
      </c>
      <c r="L354" s="84" t="b">
        <v>0</v>
      </c>
    </row>
    <row r="355" spans="1:12" ht="15">
      <c r="A355" s="84" t="s">
        <v>2947</v>
      </c>
      <c r="B355" s="84" t="s">
        <v>2964</v>
      </c>
      <c r="C355" s="84">
        <v>2</v>
      </c>
      <c r="D355" s="118">
        <v>0.0011275295710669309</v>
      </c>
      <c r="E355" s="118">
        <v>1.2442836673462383</v>
      </c>
      <c r="F355" s="84" t="s">
        <v>3210</v>
      </c>
      <c r="G355" s="84" t="b">
        <v>0</v>
      </c>
      <c r="H355" s="84" t="b">
        <v>0</v>
      </c>
      <c r="I355" s="84" t="b">
        <v>0</v>
      </c>
      <c r="J355" s="84" t="b">
        <v>0</v>
      </c>
      <c r="K355" s="84" t="b">
        <v>0</v>
      </c>
      <c r="L355" s="84" t="b">
        <v>0</v>
      </c>
    </row>
    <row r="356" spans="1:12" ht="15">
      <c r="A356" s="84" t="s">
        <v>2964</v>
      </c>
      <c r="B356" s="84" t="s">
        <v>3148</v>
      </c>
      <c r="C356" s="84">
        <v>2</v>
      </c>
      <c r="D356" s="118">
        <v>0.0011275295710669309</v>
      </c>
      <c r="E356" s="118">
        <v>2.374617435841244</v>
      </c>
      <c r="F356" s="84" t="s">
        <v>3210</v>
      </c>
      <c r="G356" s="84" t="b">
        <v>0</v>
      </c>
      <c r="H356" s="84" t="b">
        <v>0</v>
      </c>
      <c r="I356" s="84" t="b">
        <v>0</v>
      </c>
      <c r="J356" s="84" t="b">
        <v>0</v>
      </c>
      <c r="K356" s="84" t="b">
        <v>0</v>
      </c>
      <c r="L356" s="84" t="b">
        <v>0</v>
      </c>
    </row>
    <row r="357" spans="1:12" ht="15">
      <c r="A357" s="84" t="s">
        <v>3148</v>
      </c>
      <c r="B357" s="84" t="s">
        <v>2984</v>
      </c>
      <c r="C357" s="84">
        <v>2</v>
      </c>
      <c r="D357" s="118">
        <v>0.0011275295710669309</v>
      </c>
      <c r="E357" s="118">
        <v>2.4793527863612574</v>
      </c>
      <c r="F357" s="84" t="s">
        <v>3210</v>
      </c>
      <c r="G357" s="84" t="b">
        <v>0</v>
      </c>
      <c r="H357" s="84" t="b">
        <v>0</v>
      </c>
      <c r="I357" s="84" t="b">
        <v>0</v>
      </c>
      <c r="J357" s="84" t="b">
        <v>0</v>
      </c>
      <c r="K357" s="84" t="b">
        <v>0</v>
      </c>
      <c r="L357" s="84" t="b">
        <v>0</v>
      </c>
    </row>
    <row r="358" spans="1:12" ht="15">
      <c r="A358" s="84" t="s">
        <v>2984</v>
      </c>
      <c r="B358" s="84" t="s">
        <v>3149</v>
      </c>
      <c r="C358" s="84">
        <v>2</v>
      </c>
      <c r="D358" s="118">
        <v>0.0011275295710669309</v>
      </c>
      <c r="E358" s="118">
        <v>2.4793527863612574</v>
      </c>
      <c r="F358" s="84" t="s">
        <v>3210</v>
      </c>
      <c r="G358" s="84" t="b">
        <v>0</v>
      </c>
      <c r="H358" s="84" t="b">
        <v>0</v>
      </c>
      <c r="I358" s="84" t="b">
        <v>0</v>
      </c>
      <c r="J358" s="84" t="b">
        <v>0</v>
      </c>
      <c r="K358" s="84" t="b">
        <v>0</v>
      </c>
      <c r="L358" s="84" t="b">
        <v>0</v>
      </c>
    </row>
    <row r="359" spans="1:12" ht="15">
      <c r="A359" s="84" t="s">
        <v>3149</v>
      </c>
      <c r="B359" s="84" t="s">
        <v>2995</v>
      </c>
      <c r="C359" s="84">
        <v>2</v>
      </c>
      <c r="D359" s="118">
        <v>0.0011275295710669309</v>
      </c>
      <c r="E359" s="118">
        <v>2.6176554845275386</v>
      </c>
      <c r="F359" s="84" t="s">
        <v>3210</v>
      </c>
      <c r="G359" s="84" t="b">
        <v>0</v>
      </c>
      <c r="H359" s="84" t="b">
        <v>0</v>
      </c>
      <c r="I359" s="84" t="b">
        <v>0</v>
      </c>
      <c r="J359" s="84" t="b">
        <v>0</v>
      </c>
      <c r="K359" s="84" t="b">
        <v>0</v>
      </c>
      <c r="L359" s="84" t="b">
        <v>0</v>
      </c>
    </row>
    <row r="360" spans="1:12" ht="15">
      <c r="A360" s="84" t="s">
        <v>2995</v>
      </c>
      <c r="B360" s="84" t="s">
        <v>3150</v>
      </c>
      <c r="C360" s="84">
        <v>2</v>
      </c>
      <c r="D360" s="118">
        <v>0.0011275295710669309</v>
      </c>
      <c r="E360" s="118">
        <v>2.6176554845275386</v>
      </c>
      <c r="F360" s="84" t="s">
        <v>3210</v>
      </c>
      <c r="G360" s="84" t="b">
        <v>0</v>
      </c>
      <c r="H360" s="84" t="b">
        <v>0</v>
      </c>
      <c r="I360" s="84" t="b">
        <v>0</v>
      </c>
      <c r="J360" s="84" t="b">
        <v>0</v>
      </c>
      <c r="K360" s="84" t="b">
        <v>0</v>
      </c>
      <c r="L360" s="84" t="b">
        <v>0</v>
      </c>
    </row>
    <row r="361" spans="1:12" ht="15">
      <c r="A361" s="84" t="s">
        <v>3150</v>
      </c>
      <c r="B361" s="84" t="s">
        <v>2959</v>
      </c>
      <c r="C361" s="84">
        <v>2</v>
      </c>
      <c r="D361" s="118">
        <v>0.0011275295710669309</v>
      </c>
      <c r="E361" s="118">
        <v>2.3166254888635573</v>
      </c>
      <c r="F361" s="84" t="s">
        <v>3210</v>
      </c>
      <c r="G361" s="84" t="b">
        <v>0</v>
      </c>
      <c r="H361" s="84" t="b">
        <v>0</v>
      </c>
      <c r="I361" s="84" t="b">
        <v>0</v>
      </c>
      <c r="J361" s="84" t="b">
        <v>0</v>
      </c>
      <c r="K361" s="84" t="b">
        <v>0</v>
      </c>
      <c r="L361" s="84" t="b">
        <v>0</v>
      </c>
    </row>
    <row r="362" spans="1:12" ht="15">
      <c r="A362" s="84" t="s">
        <v>2959</v>
      </c>
      <c r="B362" s="84" t="s">
        <v>3151</v>
      </c>
      <c r="C362" s="84">
        <v>2</v>
      </c>
      <c r="D362" s="118">
        <v>0.0011275295710669309</v>
      </c>
      <c r="E362" s="118">
        <v>2.2902965501412083</v>
      </c>
      <c r="F362" s="84" t="s">
        <v>3210</v>
      </c>
      <c r="G362" s="84" t="b">
        <v>0</v>
      </c>
      <c r="H362" s="84" t="b">
        <v>0</v>
      </c>
      <c r="I362" s="84" t="b">
        <v>0</v>
      </c>
      <c r="J362" s="84" t="b">
        <v>0</v>
      </c>
      <c r="K362" s="84" t="b">
        <v>0</v>
      </c>
      <c r="L362" s="84" t="b">
        <v>0</v>
      </c>
    </row>
    <row r="363" spans="1:12" ht="15">
      <c r="A363" s="84" t="s">
        <v>3151</v>
      </c>
      <c r="B363" s="84" t="s">
        <v>2960</v>
      </c>
      <c r="C363" s="84">
        <v>2</v>
      </c>
      <c r="D363" s="118">
        <v>0.0011275295710669309</v>
      </c>
      <c r="E363" s="118">
        <v>2.2902965501412083</v>
      </c>
      <c r="F363" s="84" t="s">
        <v>3210</v>
      </c>
      <c r="G363" s="84" t="b">
        <v>0</v>
      </c>
      <c r="H363" s="84" t="b">
        <v>0</v>
      </c>
      <c r="I363" s="84" t="b">
        <v>0</v>
      </c>
      <c r="J363" s="84" t="b">
        <v>0</v>
      </c>
      <c r="K363" s="84" t="b">
        <v>0</v>
      </c>
      <c r="L363" s="84" t="b">
        <v>0</v>
      </c>
    </row>
    <row r="364" spans="1:12" ht="15">
      <c r="A364" s="84" t="s">
        <v>2960</v>
      </c>
      <c r="B364" s="84" t="s">
        <v>3152</v>
      </c>
      <c r="C364" s="84">
        <v>2</v>
      </c>
      <c r="D364" s="118">
        <v>0.0011275295710669309</v>
      </c>
      <c r="E364" s="118">
        <v>2.4415642254718577</v>
      </c>
      <c r="F364" s="84" t="s">
        <v>3210</v>
      </c>
      <c r="G364" s="84" t="b">
        <v>0</v>
      </c>
      <c r="H364" s="84" t="b">
        <v>0</v>
      </c>
      <c r="I364" s="84" t="b">
        <v>0</v>
      </c>
      <c r="J364" s="84" t="b">
        <v>0</v>
      </c>
      <c r="K364" s="84" t="b">
        <v>0</v>
      </c>
      <c r="L364" s="84" t="b">
        <v>0</v>
      </c>
    </row>
    <row r="365" spans="1:12" ht="15">
      <c r="A365" s="84" t="s">
        <v>2454</v>
      </c>
      <c r="B365" s="84" t="s">
        <v>2454</v>
      </c>
      <c r="C365" s="84">
        <v>2</v>
      </c>
      <c r="D365" s="118">
        <v>0.001299350344847742</v>
      </c>
      <c r="E365" s="118">
        <v>2.867532957744139</v>
      </c>
      <c r="F365" s="84" t="s">
        <v>3210</v>
      </c>
      <c r="G365" s="84" t="b">
        <v>0</v>
      </c>
      <c r="H365" s="84" t="b">
        <v>0</v>
      </c>
      <c r="I365" s="84" t="b">
        <v>0</v>
      </c>
      <c r="J365" s="84" t="b">
        <v>0</v>
      </c>
      <c r="K365" s="84" t="b">
        <v>0</v>
      </c>
      <c r="L365" s="84" t="b">
        <v>0</v>
      </c>
    </row>
    <row r="366" spans="1:12" ht="15">
      <c r="A366" s="84" t="s">
        <v>2960</v>
      </c>
      <c r="B366" s="84" t="s">
        <v>3154</v>
      </c>
      <c r="C366" s="84">
        <v>2</v>
      </c>
      <c r="D366" s="118">
        <v>0.0011275295710669309</v>
      </c>
      <c r="E366" s="118">
        <v>2.4415642254718577</v>
      </c>
      <c r="F366" s="84" t="s">
        <v>3210</v>
      </c>
      <c r="G366" s="84" t="b">
        <v>0</v>
      </c>
      <c r="H366" s="84" t="b">
        <v>0</v>
      </c>
      <c r="I366" s="84" t="b">
        <v>0</v>
      </c>
      <c r="J366" s="84" t="b">
        <v>0</v>
      </c>
      <c r="K366" s="84" t="b">
        <v>0</v>
      </c>
      <c r="L366" s="84" t="b">
        <v>0</v>
      </c>
    </row>
    <row r="367" spans="1:12" ht="15">
      <c r="A367" s="84" t="s">
        <v>3085</v>
      </c>
      <c r="B367" s="84" t="s">
        <v>3086</v>
      </c>
      <c r="C367" s="84">
        <v>2</v>
      </c>
      <c r="D367" s="118">
        <v>0.0011275295710669309</v>
      </c>
      <c r="E367" s="118">
        <v>2.867532957744139</v>
      </c>
      <c r="F367" s="84" t="s">
        <v>3210</v>
      </c>
      <c r="G367" s="84" t="b">
        <v>0</v>
      </c>
      <c r="H367" s="84" t="b">
        <v>1</v>
      </c>
      <c r="I367" s="84" t="b">
        <v>0</v>
      </c>
      <c r="J367" s="84" t="b">
        <v>0</v>
      </c>
      <c r="K367" s="84" t="b">
        <v>0</v>
      </c>
      <c r="L367" s="84" t="b">
        <v>0</v>
      </c>
    </row>
    <row r="368" spans="1:12" ht="15">
      <c r="A368" s="84" t="s">
        <v>3087</v>
      </c>
      <c r="B368" s="84" t="s">
        <v>3088</v>
      </c>
      <c r="C368" s="84">
        <v>2</v>
      </c>
      <c r="D368" s="118">
        <v>0.0011275295710669309</v>
      </c>
      <c r="E368" s="118">
        <v>2.867532957744139</v>
      </c>
      <c r="F368" s="84" t="s">
        <v>3210</v>
      </c>
      <c r="G368" s="84" t="b">
        <v>0</v>
      </c>
      <c r="H368" s="84" t="b">
        <v>1</v>
      </c>
      <c r="I368" s="84" t="b">
        <v>1</v>
      </c>
      <c r="J368" s="84" t="b">
        <v>0</v>
      </c>
      <c r="K368" s="84" t="b">
        <v>0</v>
      </c>
      <c r="L368" s="84" t="b">
        <v>0</v>
      </c>
    </row>
    <row r="369" spans="1:12" ht="15">
      <c r="A369" s="84" t="s">
        <v>3089</v>
      </c>
      <c r="B369" s="84" t="s">
        <v>3090</v>
      </c>
      <c r="C369" s="84">
        <v>2</v>
      </c>
      <c r="D369" s="118">
        <v>0.0011275295710669309</v>
      </c>
      <c r="E369" s="118">
        <v>2.867532957744139</v>
      </c>
      <c r="F369" s="84" t="s">
        <v>3210</v>
      </c>
      <c r="G369" s="84" t="b">
        <v>0</v>
      </c>
      <c r="H369" s="84" t="b">
        <v>0</v>
      </c>
      <c r="I369" s="84" t="b">
        <v>0</v>
      </c>
      <c r="J369" s="84" t="b">
        <v>0</v>
      </c>
      <c r="K369" s="84" t="b">
        <v>0</v>
      </c>
      <c r="L369" s="84" t="b">
        <v>0</v>
      </c>
    </row>
    <row r="370" spans="1:12" ht="15">
      <c r="A370" s="84" t="s">
        <v>3090</v>
      </c>
      <c r="B370" s="84" t="s">
        <v>3091</v>
      </c>
      <c r="C370" s="84">
        <v>2</v>
      </c>
      <c r="D370" s="118">
        <v>0.0011275295710669309</v>
      </c>
      <c r="E370" s="118">
        <v>2.867532957744139</v>
      </c>
      <c r="F370" s="84" t="s">
        <v>3210</v>
      </c>
      <c r="G370" s="84" t="b">
        <v>0</v>
      </c>
      <c r="H370" s="84" t="b">
        <v>0</v>
      </c>
      <c r="I370" s="84" t="b">
        <v>0</v>
      </c>
      <c r="J370" s="84" t="b">
        <v>0</v>
      </c>
      <c r="K370" s="84" t="b">
        <v>0</v>
      </c>
      <c r="L370" s="84" t="b">
        <v>0</v>
      </c>
    </row>
    <row r="371" spans="1:12" ht="15">
      <c r="A371" s="84" t="s">
        <v>2445</v>
      </c>
      <c r="B371" s="84" t="s">
        <v>2955</v>
      </c>
      <c r="C371" s="84">
        <v>2</v>
      </c>
      <c r="D371" s="118">
        <v>0.001299350344847742</v>
      </c>
      <c r="E371" s="118">
        <v>0.5164240977368397</v>
      </c>
      <c r="F371" s="84" t="s">
        <v>3210</v>
      </c>
      <c r="G371" s="84" t="b">
        <v>0</v>
      </c>
      <c r="H371" s="84" t="b">
        <v>0</v>
      </c>
      <c r="I371" s="84" t="b">
        <v>0</v>
      </c>
      <c r="J371" s="84" t="b">
        <v>0</v>
      </c>
      <c r="K371" s="84" t="b">
        <v>0</v>
      </c>
      <c r="L371" s="84" t="b">
        <v>0</v>
      </c>
    </row>
    <row r="372" spans="1:12" ht="15">
      <c r="A372" s="84" t="s">
        <v>2955</v>
      </c>
      <c r="B372" s="84" t="s">
        <v>3155</v>
      </c>
      <c r="C372" s="84">
        <v>2</v>
      </c>
      <c r="D372" s="118">
        <v>0.001299350344847742</v>
      </c>
      <c r="E372" s="118">
        <v>2.219715475855501</v>
      </c>
      <c r="F372" s="84" t="s">
        <v>3210</v>
      </c>
      <c r="G372" s="84" t="b">
        <v>0</v>
      </c>
      <c r="H372" s="84" t="b">
        <v>0</v>
      </c>
      <c r="I372" s="84" t="b">
        <v>0</v>
      </c>
      <c r="J372" s="84" t="b">
        <v>0</v>
      </c>
      <c r="K372" s="84" t="b">
        <v>0</v>
      </c>
      <c r="L372" s="84" t="b">
        <v>0</v>
      </c>
    </row>
    <row r="373" spans="1:12" ht="15">
      <c r="A373" s="84" t="s">
        <v>2463</v>
      </c>
      <c r="B373" s="84" t="s">
        <v>2951</v>
      </c>
      <c r="C373" s="84">
        <v>2</v>
      </c>
      <c r="D373" s="118">
        <v>0.0011275295710669309</v>
      </c>
      <c r="E373" s="118">
        <v>1.1405342298078762</v>
      </c>
      <c r="F373" s="84" t="s">
        <v>3210</v>
      </c>
      <c r="G373" s="84" t="b">
        <v>0</v>
      </c>
      <c r="H373" s="84" t="b">
        <v>0</v>
      </c>
      <c r="I373" s="84" t="b">
        <v>0</v>
      </c>
      <c r="J373" s="84" t="b">
        <v>0</v>
      </c>
      <c r="K373" s="84" t="b">
        <v>0</v>
      </c>
      <c r="L373" s="84" t="b">
        <v>0</v>
      </c>
    </row>
    <row r="374" spans="1:12" ht="15">
      <c r="A374" s="84" t="s">
        <v>3015</v>
      </c>
      <c r="B374" s="84" t="s">
        <v>2444</v>
      </c>
      <c r="C374" s="84">
        <v>2</v>
      </c>
      <c r="D374" s="118">
        <v>0.0011275295710669309</v>
      </c>
      <c r="E374" s="118">
        <v>0.828780368752122</v>
      </c>
      <c r="F374" s="84" t="s">
        <v>3210</v>
      </c>
      <c r="G374" s="84" t="b">
        <v>0</v>
      </c>
      <c r="H374" s="84" t="b">
        <v>0</v>
      </c>
      <c r="I374" s="84" t="b">
        <v>0</v>
      </c>
      <c r="J374" s="84" t="b">
        <v>0</v>
      </c>
      <c r="K374" s="84" t="b">
        <v>0</v>
      </c>
      <c r="L374" s="84" t="b">
        <v>0</v>
      </c>
    </row>
    <row r="375" spans="1:12" ht="15">
      <c r="A375" s="84" t="s">
        <v>2444</v>
      </c>
      <c r="B375" s="84" t="s">
        <v>3156</v>
      </c>
      <c r="C375" s="84">
        <v>2</v>
      </c>
      <c r="D375" s="118">
        <v>0.0011275295710669309</v>
      </c>
      <c r="E375" s="118">
        <v>1.3059016234717844</v>
      </c>
      <c r="F375" s="84" t="s">
        <v>3210</v>
      </c>
      <c r="G375" s="84" t="b">
        <v>0</v>
      </c>
      <c r="H375" s="84" t="b">
        <v>0</v>
      </c>
      <c r="I375" s="84" t="b">
        <v>0</v>
      </c>
      <c r="J375" s="84" t="b">
        <v>0</v>
      </c>
      <c r="K375" s="84" t="b">
        <v>0</v>
      </c>
      <c r="L375" s="84" t="b">
        <v>0</v>
      </c>
    </row>
    <row r="376" spans="1:12" ht="15">
      <c r="A376" s="84" t="s">
        <v>3156</v>
      </c>
      <c r="B376" s="84" t="s">
        <v>2948</v>
      </c>
      <c r="C376" s="84">
        <v>2</v>
      </c>
      <c r="D376" s="118">
        <v>0.0011275295710669309</v>
      </c>
      <c r="E376" s="118">
        <v>2.105772123548664</v>
      </c>
      <c r="F376" s="84" t="s">
        <v>3210</v>
      </c>
      <c r="G376" s="84" t="b">
        <v>0</v>
      </c>
      <c r="H376" s="84" t="b">
        <v>0</v>
      </c>
      <c r="I376" s="84" t="b">
        <v>0</v>
      </c>
      <c r="J376" s="84" t="b">
        <v>0</v>
      </c>
      <c r="K376" s="84" t="b">
        <v>0</v>
      </c>
      <c r="L376" s="84" t="b">
        <v>0</v>
      </c>
    </row>
    <row r="377" spans="1:12" ht="15">
      <c r="A377" s="84" t="s">
        <v>2988</v>
      </c>
      <c r="B377" s="84" t="s">
        <v>3157</v>
      </c>
      <c r="C377" s="84">
        <v>2</v>
      </c>
      <c r="D377" s="118">
        <v>0.0011275295710669309</v>
      </c>
      <c r="E377" s="118">
        <v>2.5207454715194824</v>
      </c>
      <c r="F377" s="84" t="s">
        <v>3210</v>
      </c>
      <c r="G377" s="84" t="b">
        <v>0</v>
      </c>
      <c r="H377" s="84" t="b">
        <v>0</v>
      </c>
      <c r="I377" s="84" t="b">
        <v>0</v>
      </c>
      <c r="J377" s="84" t="b">
        <v>0</v>
      </c>
      <c r="K377" s="84" t="b">
        <v>0</v>
      </c>
      <c r="L377" s="84" t="b">
        <v>0</v>
      </c>
    </row>
    <row r="378" spans="1:12" ht="15">
      <c r="A378" s="84" t="s">
        <v>3157</v>
      </c>
      <c r="B378" s="84" t="s">
        <v>2444</v>
      </c>
      <c r="C378" s="84">
        <v>2</v>
      </c>
      <c r="D378" s="118">
        <v>0.0011275295710669309</v>
      </c>
      <c r="E378" s="118">
        <v>1.3059016234717844</v>
      </c>
      <c r="F378" s="84" t="s">
        <v>3210</v>
      </c>
      <c r="G378" s="84" t="b">
        <v>0</v>
      </c>
      <c r="H378" s="84" t="b">
        <v>0</v>
      </c>
      <c r="I378" s="84" t="b">
        <v>0</v>
      </c>
      <c r="J378" s="84" t="b">
        <v>0</v>
      </c>
      <c r="K378" s="84" t="b">
        <v>0</v>
      </c>
      <c r="L378" s="84" t="b">
        <v>0</v>
      </c>
    </row>
    <row r="379" spans="1:12" ht="15">
      <c r="A379" s="84" t="s">
        <v>2444</v>
      </c>
      <c r="B379" s="84" t="s">
        <v>2950</v>
      </c>
      <c r="C379" s="84">
        <v>2</v>
      </c>
      <c r="D379" s="118">
        <v>0.0011275295710669309</v>
      </c>
      <c r="E379" s="118">
        <v>0.28471232440184635</v>
      </c>
      <c r="F379" s="84" t="s">
        <v>3210</v>
      </c>
      <c r="G379" s="84" t="b">
        <v>0</v>
      </c>
      <c r="H379" s="84" t="b">
        <v>0</v>
      </c>
      <c r="I379" s="84" t="b">
        <v>0</v>
      </c>
      <c r="J379" s="84" t="b">
        <v>0</v>
      </c>
      <c r="K379" s="84" t="b">
        <v>0</v>
      </c>
      <c r="L379" s="84" t="b">
        <v>0</v>
      </c>
    </row>
    <row r="380" spans="1:12" ht="15">
      <c r="A380" s="84" t="s">
        <v>2950</v>
      </c>
      <c r="B380" s="84" t="s">
        <v>3158</v>
      </c>
      <c r="C380" s="84">
        <v>2</v>
      </c>
      <c r="D380" s="118">
        <v>0.0011275295710669309</v>
      </c>
      <c r="E380" s="118">
        <v>2.1985261767855633</v>
      </c>
      <c r="F380" s="84" t="s">
        <v>3210</v>
      </c>
      <c r="G380" s="84" t="b">
        <v>0</v>
      </c>
      <c r="H380" s="84" t="b">
        <v>0</v>
      </c>
      <c r="I380" s="84" t="b">
        <v>0</v>
      </c>
      <c r="J380" s="84" t="b">
        <v>0</v>
      </c>
      <c r="K380" s="84" t="b">
        <v>0</v>
      </c>
      <c r="L380" s="84" t="b">
        <v>0</v>
      </c>
    </row>
    <row r="381" spans="1:12" ht="15">
      <c r="A381" s="84" t="s">
        <v>3158</v>
      </c>
      <c r="B381" s="84" t="s">
        <v>2955</v>
      </c>
      <c r="C381" s="84">
        <v>2</v>
      </c>
      <c r="D381" s="118">
        <v>0.0011275295710669309</v>
      </c>
      <c r="E381" s="118">
        <v>2.219715475855501</v>
      </c>
      <c r="F381" s="84" t="s">
        <v>3210</v>
      </c>
      <c r="G381" s="84" t="b">
        <v>0</v>
      </c>
      <c r="H381" s="84" t="b">
        <v>0</v>
      </c>
      <c r="I381" s="84" t="b">
        <v>0</v>
      </c>
      <c r="J381" s="84" t="b">
        <v>0</v>
      </c>
      <c r="K381" s="84" t="b">
        <v>0</v>
      </c>
      <c r="L381" s="84" t="b">
        <v>0</v>
      </c>
    </row>
    <row r="382" spans="1:12" ht="15">
      <c r="A382" s="84" t="s">
        <v>2973</v>
      </c>
      <c r="B382" s="84" t="s">
        <v>2477</v>
      </c>
      <c r="C382" s="84">
        <v>2</v>
      </c>
      <c r="D382" s="118">
        <v>0.0011275295710669309</v>
      </c>
      <c r="E382" s="118">
        <v>1.3808663851182459</v>
      </c>
      <c r="F382" s="84" t="s">
        <v>3210</v>
      </c>
      <c r="G382" s="84" t="b">
        <v>0</v>
      </c>
      <c r="H382" s="84" t="b">
        <v>0</v>
      </c>
      <c r="I382" s="84" t="b">
        <v>0</v>
      </c>
      <c r="J382" s="84" t="b">
        <v>0</v>
      </c>
      <c r="K382" s="84" t="b">
        <v>0</v>
      </c>
      <c r="L382" s="84" t="b">
        <v>0</v>
      </c>
    </row>
    <row r="383" spans="1:12" ht="15">
      <c r="A383" s="84" t="s">
        <v>2478</v>
      </c>
      <c r="B383" s="84" t="s">
        <v>2444</v>
      </c>
      <c r="C383" s="84">
        <v>2</v>
      </c>
      <c r="D383" s="118">
        <v>0.0011275295710669309</v>
      </c>
      <c r="E383" s="118">
        <v>0.24520378311817279</v>
      </c>
      <c r="F383" s="84" t="s">
        <v>3210</v>
      </c>
      <c r="G383" s="84" t="b">
        <v>0</v>
      </c>
      <c r="H383" s="84" t="b">
        <v>0</v>
      </c>
      <c r="I383" s="84" t="b">
        <v>0</v>
      </c>
      <c r="J383" s="84" t="b">
        <v>0</v>
      </c>
      <c r="K383" s="84" t="b">
        <v>0</v>
      </c>
      <c r="L383" s="84" t="b">
        <v>0</v>
      </c>
    </row>
    <row r="384" spans="1:12" ht="15">
      <c r="A384" s="84" t="s">
        <v>2444</v>
      </c>
      <c r="B384" s="84" t="s">
        <v>3159</v>
      </c>
      <c r="C384" s="84">
        <v>2</v>
      </c>
      <c r="D384" s="118">
        <v>0.0011275295710669309</v>
      </c>
      <c r="E384" s="118">
        <v>1.3059016234717844</v>
      </c>
      <c r="F384" s="84" t="s">
        <v>3210</v>
      </c>
      <c r="G384" s="84" t="b">
        <v>0</v>
      </c>
      <c r="H384" s="84" t="b">
        <v>0</v>
      </c>
      <c r="I384" s="84" t="b">
        <v>0</v>
      </c>
      <c r="J384" s="84" t="b">
        <v>0</v>
      </c>
      <c r="K384" s="84" t="b">
        <v>0</v>
      </c>
      <c r="L384" s="84" t="b">
        <v>0</v>
      </c>
    </row>
    <row r="385" spans="1:12" ht="15">
      <c r="A385" s="84" t="s">
        <v>3159</v>
      </c>
      <c r="B385" s="84" t="s">
        <v>2446</v>
      </c>
      <c r="C385" s="84">
        <v>2</v>
      </c>
      <c r="D385" s="118">
        <v>0.0011275295710669309</v>
      </c>
      <c r="E385" s="118">
        <v>1.6574226113990265</v>
      </c>
      <c r="F385" s="84" t="s">
        <v>3210</v>
      </c>
      <c r="G385" s="84" t="b">
        <v>0</v>
      </c>
      <c r="H385" s="84" t="b">
        <v>0</v>
      </c>
      <c r="I385" s="84" t="b">
        <v>0</v>
      </c>
      <c r="J385" s="84" t="b">
        <v>0</v>
      </c>
      <c r="K385" s="84" t="b">
        <v>0</v>
      </c>
      <c r="L385" s="84" t="b">
        <v>0</v>
      </c>
    </row>
    <row r="386" spans="1:12" ht="15">
      <c r="A386" s="84" t="s">
        <v>2446</v>
      </c>
      <c r="B386" s="84" t="s">
        <v>3160</v>
      </c>
      <c r="C386" s="84">
        <v>2</v>
      </c>
      <c r="D386" s="118">
        <v>0.0011275295710669309</v>
      </c>
      <c r="E386" s="118">
        <v>1.6574226113990265</v>
      </c>
      <c r="F386" s="84" t="s">
        <v>3210</v>
      </c>
      <c r="G386" s="84" t="b">
        <v>0</v>
      </c>
      <c r="H386" s="84" t="b">
        <v>0</v>
      </c>
      <c r="I386" s="84" t="b">
        <v>0</v>
      </c>
      <c r="J386" s="84" t="b">
        <v>0</v>
      </c>
      <c r="K386" s="84" t="b">
        <v>0</v>
      </c>
      <c r="L386" s="84" t="b">
        <v>0</v>
      </c>
    </row>
    <row r="387" spans="1:12" ht="15">
      <c r="A387" s="84" t="s">
        <v>3160</v>
      </c>
      <c r="B387" s="84" t="s">
        <v>2444</v>
      </c>
      <c r="C387" s="84">
        <v>2</v>
      </c>
      <c r="D387" s="118">
        <v>0.0011275295710669309</v>
      </c>
      <c r="E387" s="118">
        <v>1.3059016234717844</v>
      </c>
      <c r="F387" s="84" t="s">
        <v>3210</v>
      </c>
      <c r="G387" s="84" t="b">
        <v>0</v>
      </c>
      <c r="H387" s="84" t="b">
        <v>0</v>
      </c>
      <c r="I387" s="84" t="b">
        <v>0</v>
      </c>
      <c r="J387" s="84" t="b">
        <v>0</v>
      </c>
      <c r="K387" s="84" t="b">
        <v>0</v>
      </c>
      <c r="L387" s="84" t="b">
        <v>0</v>
      </c>
    </row>
    <row r="388" spans="1:12" ht="15">
      <c r="A388" s="84" t="s">
        <v>2444</v>
      </c>
      <c r="B388" s="84" t="s">
        <v>2953</v>
      </c>
      <c r="C388" s="84">
        <v>2</v>
      </c>
      <c r="D388" s="118">
        <v>0.0011275295710669309</v>
      </c>
      <c r="E388" s="118">
        <v>0.28471232440184635</v>
      </c>
      <c r="F388" s="84" t="s">
        <v>3210</v>
      </c>
      <c r="G388" s="84" t="b">
        <v>0</v>
      </c>
      <c r="H388" s="84" t="b">
        <v>0</v>
      </c>
      <c r="I388" s="84" t="b">
        <v>0</v>
      </c>
      <c r="J388" s="84" t="b">
        <v>0</v>
      </c>
      <c r="K388" s="84" t="b">
        <v>0</v>
      </c>
      <c r="L388" s="84" t="b">
        <v>0</v>
      </c>
    </row>
    <row r="389" spans="1:12" ht="15">
      <c r="A389" s="84" t="s">
        <v>2953</v>
      </c>
      <c r="B389" s="84" t="s">
        <v>3161</v>
      </c>
      <c r="C389" s="84">
        <v>2</v>
      </c>
      <c r="D389" s="118">
        <v>0.0011275295710669309</v>
      </c>
      <c r="E389" s="118">
        <v>2.1985261767855633</v>
      </c>
      <c r="F389" s="84" t="s">
        <v>3210</v>
      </c>
      <c r="G389" s="84" t="b">
        <v>0</v>
      </c>
      <c r="H389" s="84" t="b">
        <v>0</v>
      </c>
      <c r="I389" s="84" t="b">
        <v>0</v>
      </c>
      <c r="J389" s="84" t="b">
        <v>0</v>
      </c>
      <c r="K389" s="84" t="b">
        <v>0</v>
      </c>
      <c r="L389" s="84" t="b">
        <v>0</v>
      </c>
    </row>
    <row r="390" spans="1:12" ht="15">
      <c r="A390" s="84" t="s">
        <v>3161</v>
      </c>
      <c r="B390" s="84" t="s">
        <v>2444</v>
      </c>
      <c r="C390" s="84">
        <v>2</v>
      </c>
      <c r="D390" s="118">
        <v>0.0011275295710669309</v>
      </c>
      <c r="E390" s="118">
        <v>1.3059016234717844</v>
      </c>
      <c r="F390" s="84" t="s">
        <v>3210</v>
      </c>
      <c r="G390" s="84" t="b">
        <v>0</v>
      </c>
      <c r="H390" s="84" t="b">
        <v>0</v>
      </c>
      <c r="I390" s="84" t="b">
        <v>0</v>
      </c>
      <c r="J390" s="84" t="b">
        <v>0</v>
      </c>
      <c r="K390" s="84" t="b">
        <v>0</v>
      </c>
      <c r="L390" s="84" t="b">
        <v>0</v>
      </c>
    </row>
    <row r="391" spans="1:12" ht="15">
      <c r="A391" s="84" t="s">
        <v>2444</v>
      </c>
      <c r="B391" s="84" t="s">
        <v>3162</v>
      </c>
      <c r="C391" s="84">
        <v>2</v>
      </c>
      <c r="D391" s="118">
        <v>0.0011275295710669309</v>
      </c>
      <c r="E391" s="118">
        <v>1.3059016234717844</v>
      </c>
      <c r="F391" s="84" t="s">
        <v>3210</v>
      </c>
      <c r="G391" s="84" t="b">
        <v>0</v>
      </c>
      <c r="H391" s="84" t="b">
        <v>0</v>
      </c>
      <c r="I391" s="84" t="b">
        <v>0</v>
      </c>
      <c r="J391" s="84" t="b">
        <v>0</v>
      </c>
      <c r="K391" s="84" t="b">
        <v>0</v>
      </c>
      <c r="L391" s="84" t="b">
        <v>0</v>
      </c>
    </row>
    <row r="392" spans="1:12" ht="15">
      <c r="A392" s="84" t="s">
        <v>3162</v>
      </c>
      <c r="B392" s="84" t="s">
        <v>2502</v>
      </c>
      <c r="C392" s="84">
        <v>2</v>
      </c>
      <c r="D392" s="118">
        <v>0.0011275295710669309</v>
      </c>
      <c r="E392" s="118">
        <v>1.929680864492983</v>
      </c>
      <c r="F392" s="84" t="s">
        <v>3210</v>
      </c>
      <c r="G392" s="84" t="b">
        <v>0</v>
      </c>
      <c r="H392" s="84" t="b">
        <v>0</v>
      </c>
      <c r="I392" s="84" t="b">
        <v>0</v>
      </c>
      <c r="J392" s="84" t="b">
        <v>0</v>
      </c>
      <c r="K392" s="84" t="b">
        <v>0</v>
      </c>
      <c r="L392" s="84" t="b">
        <v>0</v>
      </c>
    </row>
    <row r="393" spans="1:12" ht="15">
      <c r="A393" s="84" t="s">
        <v>2444</v>
      </c>
      <c r="B393" s="84" t="s">
        <v>2445</v>
      </c>
      <c r="C393" s="84">
        <v>2</v>
      </c>
      <c r="D393" s="118">
        <v>0.0011275295710669309</v>
      </c>
      <c r="E393" s="118">
        <v>-0.3973897546468769</v>
      </c>
      <c r="F393" s="84" t="s">
        <v>3210</v>
      </c>
      <c r="G393" s="84" t="b">
        <v>0</v>
      </c>
      <c r="H393" s="84" t="b">
        <v>0</v>
      </c>
      <c r="I393" s="84" t="b">
        <v>0</v>
      </c>
      <c r="J393" s="84" t="b">
        <v>0</v>
      </c>
      <c r="K393" s="84" t="b">
        <v>0</v>
      </c>
      <c r="L393" s="84" t="b">
        <v>0</v>
      </c>
    </row>
    <row r="394" spans="1:12" ht="15">
      <c r="A394" s="84" t="s">
        <v>2989</v>
      </c>
      <c r="B394" s="84" t="s">
        <v>2444</v>
      </c>
      <c r="C394" s="84">
        <v>2</v>
      </c>
      <c r="D394" s="118">
        <v>0.0011275295710669309</v>
      </c>
      <c r="E394" s="118">
        <v>0.6069316191357657</v>
      </c>
      <c r="F394" s="84" t="s">
        <v>3210</v>
      </c>
      <c r="G394" s="84" t="b">
        <v>0</v>
      </c>
      <c r="H394" s="84" t="b">
        <v>0</v>
      </c>
      <c r="I394" s="84" t="b">
        <v>0</v>
      </c>
      <c r="J394" s="84" t="b">
        <v>0</v>
      </c>
      <c r="K394" s="84" t="b">
        <v>0</v>
      </c>
      <c r="L394" s="84" t="b">
        <v>0</v>
      </c>
    </row>
    <row r="395" spans="1:12" ht="15">
      <c r="A395" s="84" t="s">
        <v>2444</v>
      </c>
      <c r="B395" s="84" t="s">
        <v>3163</v>
      </c>
      <c r="C395" s="84">
        <v>2</v>
      </c>
      <c r="D395" s="118">
        <v>0.0011275295710669309</v>
      </c>
      <c r="E395" s="118">
        <v>1.3059016234717844</v>
      </c>
      <c r="F395" s="84" t="s">
        <v>3210</v>
      </c>
      <c r="G395" s="84" t="b">
        <v>0</v>
      </c>
      <c r="H395" s="84" t="b">
        <v>0</v>
      </c>
      <c r="I395" s="84" t="b">
        <v>0</v>
      </c>
      <c r="J395" s="84" t="b">
        <v>0</v>
      </c>
      <c r="K395" s="84" t="b">
        <v>0</v>
      </c>
      <c r="L395" s="84" t="b">
        <v>0</v>
      </c>
    </row>
    <row r="396" spans="1:12" ht="15">
      <c r="A396" s="84" t="s">
        <v>3163</v>
      </c>
      <c r="B396" s="84" t="s">
        <v>2444</v>
      </c>
      <c r="C396" s="84">
        <v>2</v>
      </c>
      <c r="D396" s="118">
        <v>0.0011275295710669309</v>
      </c>
      <c r="E396" s="118">
        <v>1.3059016234717844</v>
      </c>
      <c r="F396" s="84" t="s">
        <v>3210</v>
      </c>
      <c r="G396" s="84" t="b">
        <v>0</v>
      </c>
      <c r="H396" s="84" t="b">
        <v>0</v>
      </c>
      <c r="I396" s="84" t="b">
        <v>0</v>
      </c>
      <c r="J396" s="84" t="b">
        <v>0</v>
      </c>
      <c r="K396" s="84" t="b">
        <v>0</v>
      </c>
      <c r="L396" s="84" t="b">
        <v>0</v>
      </c>
    </row>
    <row r="397" spans="1:12" ht="15">
      <c r="A397" s="84" t="s">
        <v>2973</v>
      </c>
      <c r="B397" s="84" t="s">
        <v>2948</v>
      </c>
      <c r="C397" s="84">
        <v>2</v>
      </c>
      <c r="D397" s="118">
        <v>0.0011275295710669309</v>
      </c>
      <c r="E397" s="118">
        <v>1.3276208731650208</v>
      </c>
      <c r="F397" s="84" t="s">
        <v>3210</v>
      </c>
      <c r="G397" s="84" t="b">
        <v>0</v>
      </c>
      <c r="H397" s="84" t="b">
        <v>0</v>
      </c>
      <c r="I397" s="84" t="b">
        <v>0</v>
      </c>
      <c r="J397" s="84" t="b">
        <v>0</v>
      </c>
      <c r="K397" s="84" t="b">
        <v>0</v>
      </c>
      <c r="L397" s="84" t="b">
        <v>0</v>
      </c>
    </row>
    <row r="398" spans="1:12" ht="15">
      <c r="A398" s="84" t="s">
        <v>2948</v>
      </c>
      <c r="B398" s="84" t="s">
        <v>2444</v>
      </c>
      <c r="C398" s="84">
        <v>2</v>
      </c>
      <c r="D398" s="118">
        <v>0.0011275295710669309</v>
      </c>
      <c r="E398" s="118">
        <v>0.1919582711649477</v>
      </c>
      <c r="F398" s="84" t="s">
        <v>3210</v>
      </c>
      <c r="G398" s="84" t="b">
        <v>0</v>
      </c>
      <c r="H398" s="84" t="b">
        <v>0</v>
      </c>
      <c r="I398" s="84" t="b">
        <v>0</v>
      </c>
      <c r="J398" s="84" t="b">
        <v>0</v>
      </c>
      <c r="K398" s="84" t="b">
        <v>0</v>
      </c>
      <c r="L398" s="84" t="b">
        <v>0</v>
      </c>
    </row>
    <row r="399" spans="1:12" ht="15">
      <c r="A399" s="84" t="s">
        <v>2444</v>
      </c>
      <c r="B399" s="84" t="s">
        <v>2476</v>
      </c>
      <c r="C399" s="84">
        <v>2</v>
      </c>
      <c r="D399" s="118">
        <v>0.0011275295710669309</v>
      </c>
      <c r="E399" s="118">
        <v>0.1298103644161032</v>
      </c>
      <c r="F399" s="84" t="s">
        <v>3210</v>
      </c>
      <c r="G399" s="84" t="b">
        <v>0</v>
      </c>
      <c r="H399" s="84" t="b">
        <v>0</v>
      </c>
      <c r="I399" s="84" t="b">
        <v>0</v>
      </c>
      <c r="J399" s="84" t="b">
        <v>0</v>
      </c>
      <c r="K399" s="84" t="b">
        <v>0</v>
      </c>
      <c r="L399" s="84" t="b">
        <v>0</v>
      </c>
    </row>
    <row r="400" spans="1:12" ht="15">
      <c r="A400" s="84" t="s">
        <v>3164</v>
      </c>
      <c r="B400" s="84" t="s">
        <v>3165</v>
      </c>
      <c r="C400" s="84">
        <v>2</v>
      </c>
      <c r="D400" s="118">
        <v>0.0011275295710669309</v>
      </c>
      <c r="E400" s="118">
        <v>3.219715475855501</v>
      </c>
      <c r="F400" s="84" t="s">
        <v>3210</v>
      </c>
      <c r="G400" s="84" t="b">
        <v>0</v>
      </c>
      <c r="H400" s="84" t="b">
        <v>0</v>
      </c>
      <c r="I400" s="84" t="b">
        <v>0</v>
      </c>
      <c r="J400" s="84" t="b">
        <v>1</v>
      </c>
      <c r="K400" s="84" t="b">
        <v>0</v>
      </c>
      <c r="L400" s="84" t="b">
        <v>0</v>
      </c>
    </row>
    <row r="401" spans="1:12" ht="15">
      <c r="A401" s="84" t="s">
        <v>3165</v>
      </c>
      <c r="B401" s="84" t="s">
        <v>3166</v>
      </c>
      <c r="C401" s="84">
        <v>2</v>
      </c>
      <c r="D401" s="118">
        <v>0.0011275295710669309</v>
      </c>
      <c r="E401" s="118">
        <v>3.219715475855501</v>
      </c>
      <c r="F401" s="84" t="s">
        <v>3210</v>
      </c>
      <c r="G401" s="84" t="b">
        <v>1</v>
      </c>
      <c r="H401" s="84" t="b">
        <v>0</v>
      </c>
      <c r="I401" s="84" t="b">
        <v>0</v>
      </c>
      <c r="J401" s="84" t="b">
        <v>0</v>
      </c>
      <c r="K401" s="84" t="b">
        <v>0</v>
      </c>
      <c r="L401" s="84" t="b">
        <v>0</v>
      </c>
    </row>
    <row r="402" spans="1:12" ht="15">
      <c r="A402" s="84" t="s">
        <v>3166</v>
      </c>
      <c r="B402" s="84" t="s">
        <v>3167</v>
      </c>
      <c r="C402" s="84">
        <v>2</v>
      </c>
      <c r="D402" s="118">
        <v>0.0011275295710669309</v>
      </c>
      <c r="E402" s="118">
        <v>3.219715475855501</v>
      </c>
      <c r="F402" s="84" t="s">
        <v>3210</v>
      </c>
      <c r="G402" s="84" t="b">
        <v>0</v>
      </c>
      <c r="H402" s="84" t="b">
        <v>0</v>
      </c>
      <c r="I402" s="84" t="b">
        <v>0</v>
      </c>
      <c r="J402" s="84" t="b">
        <v>0</v>
      </c>
      <c r="K402" s="84" t="b">
        <v>0</v>
      </c>
      <c r="L402" s="84" t="b">
        <v>0</v>
      </c>
    </row>
    <row r="403" spans="1:12" ht="15">
      <c r="A403" s="84" t="s">
        <v>3167</v>
      </c>
      <c r="B403" s="84" t="s">
        <v>3168</v>
      </c>
      <c r="C403" s="84">
        <v>2</v>
      </c>
      <c r="D403" s="118">
        <v>0.0011275295710669309</v>
      </c>
      <c r="E403" s="118">
        <v>3.219715475855501</v>
      </c>
      <c r="F403" s="84" t="s">
        <v>3210</v>
      </c>
      <c r="G403" s="84" t="b">
        <v>0</v>
      </c>
      <c r="H403" s="84" t="b">
        <v>0</v>
      </c>
      <c r="I403" s="84" t="b">
        <v>0</v>
      </c>
      <c r="J403" s="84" t="b">
        <v>0</v>
      </c>
      <c r="K403" s="84" t="b">
        <v>0</v>
      </c>
      <c r="L403" s="84" t="b">
        <v>0</v>
      </c>
    </row>
    <row r="404" spans="1:12" ht="15">
      <c r="A404" s="84" t="s">
        <v>3168</v>
      </c>
      <c r="B404" s="84" t="s">
        <v>3169</v>
      </c>
      <c r="C404" s="84">
        <v>2</v>
      </c>
      <c r="D404" s="118">
        <v>0.0011275295710669309</v>
      </c>
      <c r="E404" s="118">
        <v>3.219715475855501</v>
      </c>
      <c r="F404" s="84" t="s">
        <v>3210</v>
      </c>
      <c r="G404" s="84" t="b">
        <v>0</v>
      </c>
      <c r="H404" s="84" t="b">
        <v>0</v>
      </c>
      <c r="I404" s="84" t="b">
        <v>0</v>
      </c>
      <c r="J404" s="84" t="b">
        <v>0</v>
      </c>
      <c r="K404" s="84" t="b">
        <v>0</v>
      </c>
      <c r="L404" s="84" t="b">
        <v>0</v>
      </c>
    </row>
    <row r="405" spans="1:12" ht="15">
      <c r="A405" s="84" t="s">
        <v>3169</v>
      </c>
      <c r="B405" s="84" t="s">
        <v>2404</v>
      </c>
      <c r="C405" s="84">
        <v>2</v>
      </c>
      <c r="D405" s="118">
        <v>0.0011275295710669309</v>
      </c>
      <c r="E405" s="118">
        <v>3.219715475855501</v>
      </c>
      <c r="F405" s="84" t="s">
        <v>3210</v>
      </c>
      <c r="G405" s="84" t="b">
        <v>0</v>
      </c>
      <c r="H405" s="84" t="b">
        <v>0</v>
      </c>
      <c r="I405" s="84" t="b">
        <v>0</v>
      </c>
      <c r="J405" s="84" t="b">
        <v>0</v>
      </c>
      <c r="K405" s="84" t="b">
        <v>0</v>
      </c>
      <c r="L405" s="84" t="b">
        <v>0</v>
      </c>
    </row>
    <row r="406" spans="1:12" ht="15">
      <c r="A406" s="84" t="s">
        <v>2404</v>
      </c>
      <c r="B406" s="84" t="s">
        <v>3170</v>
      </c>
      <c r="C406" s="84">
        <v>2</v>
      </c>
      <c r="D406" s="118">
        <v>0.0011275295710669309</v>
      </c>
      <c r="E406" s="118">
        <v>3.219715475855501</v>
      </c>
      <c r="F406" s="84" t="s">
        <v>3210</v>
      </c>
      <c r="G406" s="84" t="b">
        <v>0</v>
      </c>
      <c r="H406" s="84" t="b">
        <v>0</v>
      </c>
      <c r="I406" s="84" t="b">
        <v>0</v>
      </c>
      <c r="J406" s="84" t="b">
        <v>0</v>
      </c>
      <c r="K406" s="84" t="b">
        <v>0</v>
      </c>
      <c r="L406" s="84" t="b">
        <v>0</v>
      </c>
    </row>
    <row r="407" spans="1:12" ht="15">
      <c r="A407" s="84" t="s">
        <v>3170</v>
      </c>
      <c r="B407" s="84" t="s">
        <v>2468</v>
      </c>
      <c r="C407" s="84">
        <v>2</v>
      </c>
      <c r="D407" s="118">
        <v>0.0011275295710669309</v>
      </c>
      <c r="E407" s="118">
        <v>2.178322790697276</v>
      </c>
      <c r="F407" s="84" t="s">
        <v>3210</v>
      </c>
      <c r="G407" s="84" t="b">
        <v>0</v>
      </c>
      <c r="H407" s="84" t="b">
        <v>0</v>
      </c>
      <c r="I407" s="84" t="b">
        <v>0</v>
      </c>
      <c r="J407" s="84" t="b">
        <v>0</v>
      </c>
      <c r="K407" s="84" t="b">
        <v>0</v>
      </c>
      <c r="L407" s="84" t="b">
        <v>0</v>
      </c>
    </row>
    <row r="408" spans="1:12" ht="15">
      <c r="A408" s="84" t="s">
        <v>2468</v>
      </c>
      <c r="B408" s="84" t="s">
        <v>3171</v>
      </c>
      <c r="C408" s="84">
        <v>2</v>
      </c>
      <c r="D408" s="118">
        <v>0.0011275295710669309</v>
      </c>
      <c r="E408" s="118">
        <v>2.178322790697276</v>
      </c>
      <c r="F408" s="84" t="s">
        <v>3210</v>
      </c>
      <c r="G408" s="84" t="b">
        <v>0</v>
      </c>
      <c r="H408" s="84" t="b">
        <v>0</v>
      </c>
      <c r="I408" s="84" t="b">
        <v>0</v>
      </c>
      <c r="J408" s="84" t="b">
        <v>0</v>
      </c>
      <c r="K408" s="84" t="b">
        <v>0</v>
      </c>
      <c r="L408" s="84" t="b">
        <v>0</v>
      </c>
    </row>
    <row r="409" spans="1:12" ht="15">
      <c r="A409" s="84" t="s">
        <v>3171</v>
      </c>
      <c r="B409" s="84" t="s">
        <v>3172</v>
      </c>
      <c r="C409" s="84">
        <v>2</v>
      </c>
      <c r="D409" s="118">
        <v>0.0011275295710669309</v>
      </c>
      <c r="E409" s="118">
        <v>3.219715475855501</v>
      </c>
      <c r="F409" s="84" t="s">
        <v>3210</v>
      </c>
      <c r="G409" s="84" t="b">
        <v>0</v>
      </c>
      <c r="H409" s="84" t="b">
        <v>0</v>
      </c>
      <c r="I409" s="84" t="b">
        <v>0</v>
      </c>
      <c r="J409" s="84" t="b">
        <v>0</v>
      </c>
      <c r="K409" s="84" t="b">
        <v>0</v>
      </c>
      <c r="L409" s="84" t="b">
        <v>0</v>
      </c>
    </row>
    <row r="410" spans="1:12" ht="15">
      <c r="A410" s="84" t="s">
        <v>3172</v>
      </c>
      <c r="B410" s="84" t="s">
        <v>3173</v>
      </c>
      <c r="C410" s="84">
        <v>2</v>
      </c>
      <c r="D410" s="118">
        <v>0.0011275295710669309</v>
      </c>
      <c r="E410" s="118">
        <v>3.219715475855501</v>
      </c>
      <c r="F410" s="84" t="s">
        <v>3210</v>
      </c>
      <c r="G410" s="84" t="b">
        <v>0</v>
      </c>
      <c r="H410" s="84" t="b">
        <v>0</v>
      </c>
      <c r="I410" s="84" t="b">
        <v>0</v>
      </c>
      <c r="J410" s="84" t="b">
        <v>0</v>
      </c>
      <c r="K410" s="84" t="b">
        <v>0</v>
      </c>
      <c r="L410" s="84" t="b">
        <v>0</v>
      </c>
    </row>
    <row r="411" spans="1:12" ht="15">
      <c r="A411" s="84" t="s">
        <v>3173</v>
      </c>
      <c r="B411" s="84" t="s">
        <v>3174</v>
      </c>
      <c r="C411" s="84">
        <v>2</v>
      </c>
      <c r="D411" s="118">
        <v>0.0011275295710669309</v>
      </c>
      <c r="E411" s="118">
        <v>3.219715475855501</v>
      </c>
      <c r="F411" s="84" t="s">
        <v>3210</v>
      </c>
      <c r="G411" s="84" t="b">
        <v>0</v>
      </c>
      <c r="H411" s="84" t="b">
        <v>0</v>
      </c>
      <c r="I411" s="84" t="b">
        <v>0</v>
      </c>
      <c r="J411" s="84" t="b">
        <v>0</v>
      </c>
      <c r="K411" s="84" t="b">
        <v>0</v>
      </c>
      <c r="L411" s="84" t="b">
        <v>0</v>
      </c>
    </row>
    <row r="412" spans="1:12" ht="15">
      <c r="A412" s="84" t="s">
        <v>3174</v>
      </c>
      <c r="B412" s="84" t="s">
        <v>3175</v>
      </c>
      <c r="C412" s="84">
        <v>2</v>
      </c>
      <c r="D412" s="118">
        <v>0.0011275295710669309</v>
      </c>
      <c r="E412" s="118">
        <v>3.219715475855501</v>
      </c>
      <c r="F412" s="84" t="s">
        <v>3210</v>
      </c>
      <c r="G412" s="84" t="b">
        <v>0</v>
      </c>
      <c r="H412" s="84" t="b">
        <v>0</v>
      </c>
      <c r="I412" s="84" t="b">
        <v>0</v>
      </c>
      <c r="J412" s="84" t="b">
        <v>0</v>
      </c>
      <c r="K412" s="84" t="b">
        <v>0</v>
      </c>
      <c r="L412" s="84" t="b">
        <v>0</v>
      </c>
    </row>
    <row r="413" spans="1:12" ht="15">
      <c r="A413" s="84" t="s">
        <v>3175</v>
      </c>
      <c r="B413" s="84" t="s">
        <v>3176</v>
      </c>
      <c r="C413" s="84">
        <v>2</v>
      </c>
      <c r="D413" s="118">
        <v>0.0011275295710669309</v>
      </c>
      <c r="E413" s="118">
        <v>3.219715475855501</v>
      </c>
      <c r="F413" s="84" t="s">
        <v>3210</v>
      </c>
      <c r="G413" s="84" t="b">
        <v>0</v>
      </c>
      <c r="H413" s="84" t="b">
        <v>0</v>
      </c>
      <c r="I413" s="84" t="b">
        <v>0</v>
      </c>
      <c r="J413" s="84" t="b">
        <v>0</v>
      </c>
      <c r="K413" s="84" t="b">
        <v>0</v>
      </c>
      <c r="L413" s="84" t="b">
        <v>0</v>
      </c>
    </row>
    <row r="414" spans="1:12" ht="15">
      <c r="A414" s="84" t="s">
        <v>259</v>
      </c>
      <c r="B414" s="84" t="s">
        <v>2956</v>
      </c>
      <c r="C414" s="84">
        <v>2</v>
      </c>
      <c r="D414" s="118">
        <v>0.0011275295710669309</v>
      </c>
      <c r="E414" s="118">
        <v>2.2654729664161763</v>
      </c>
      <c r="F414" s="84" t="s">
        <v>3210</v>
      </c>
      <c r="G414" s="84" t="b">
        <v>0</v>
      </c>
      <c r="H414" s="84" t="b">
        <v>0</v>
      </c>
      <c r="I414" s="84" t="b">
        <v>0</v>
      </c>
      <c r="J414" s="84" t="b">
        <v>0</v>
      </c>
      <c r="K414" s="84" t="b">
        <v>0</v>
      </c>
      <c r="L414" s="84" t="b">
        <v>0</v>
      </c>
    </row>
    <row r="415" spans="1:12" ht="15">
      <c r="A415" s="84" t="s">
        <v>3177</v>
      </c>
      <c r="B415" s="84" t="s">
        <v>3178</v>
      </c>
      <c r="C415" s="84">
        <v>2</v>
      </c>
      <c r="D415" s="118">
        <v>0.0011275295710669309</v>
      </c>
      <c r="E415" s="118">
        <v>3.219715475855501</v>
      </c>
      <c r="F415" s="84" t="s">
        <v>3210</v>
      </c>
      <c r="G415" s="84" t="b">
        <v>0</v>
      </c>
      <c r="H415" s="84" t="b">
        <v>0</v>
      </c>
      <c r="I415" s="84" t="b">
        <v>0</v>
      </c>
      <c r="J415" s="84" t="b">
        <v>0</v>
      </c>
      <c r="K415" s="84" t="b">
        <v>0</v>
      </c>
      <c r="L415" s="84" t="b">
        <v>0</v>
      </c>
    </row>
    <row r="416" spans="1:12" ht="15">
      <c r="A416" s="84" t="s">
        <v>3178</v>
      </c>
      <c r="B416" s="84" t="s">
        <v>3179</v>
      </c>
      <c r="C416" s="84">
        <v>2</v>
      </c>
      <c r="D416" s="118">
        <v>0.0011275295710669309</v>
      </c>
      <c r="E416" s="118">
        <v>3.219715475855501</v>
      </c>
      <c r="F416" s="84" t="s">
        <v>3210</v>
      </c>
      <c r="G416" s="84" t="b">
        <v>0</v>
      </c>
      <c r="H416" s="84" t="b">
        <v>0</v>
      </c>
      <c r="I416" s="84" t="b">
        <v>0</v>
      </c>
      <c r="J416" s="84" t="b">
        <v>0</v>
      </c>
      <c r="K416" s="84" t="b">
        <v>0</v>
      </c>
      <c r="L416" s="84" t="b">
        <v>0</v>
      </c>
    </row>
    <row r="417" spans="1:12" ht="15">
      <c r="A417" s="84" t="s">
        <v>3179</v>
      </c>
      <c r="B417" s="84" t="s">
        <v>3180</v>
      </c>
      <c r="C417" s="84">
        <v>2</v>
      </c>
      <c r="D417" s="118">
        <v>0.0011275295710669309</v>
      </c>
      <c r="E417" s="118">
        <v>3.219715475855501</v>
      </c>
      <c r="F417" s="84" t="s">
        <v>3210</v>
      </c>
      <c r="G417" s="84" t="b">
        <v>0</v>
      </c>
      <c r="H417" s="84" t="b">
        <v>0</v>
      </c>
      <c r="I417" s="84" t="b">
        <v>0</v>
      </c>
      <c r="J417" s="84" t="b">
        <v>0</v>
      </c>
      <c r="K417" s="84" t="b">
        <v>0</v>
      </c>
      <c r="L417" s="84" t="b">
        <v>0</v>
      </c>
    </row>
    <row r="418" spans="1:12" ht="15">
      <c r="A418" s="84" t="s">
        <v>3180</v>
      </c>
      <c r="B418" s="84" t="s">
        <v>3181</v>
      </c>
      <c r="C418" s="84">
        <v>2</v>
      </c>
      <c r="D418" s="118">
        <v>0.0011275295710669309</v>
      </c>
      <c r="E418" s="118">
        <v>3.219715475855501</v>
      </c>
      <c r="F418" s="84" t="s">
        <v>3210</v>
      </c>
      <c r="G418" s="84" t="b">
        <v>0</v>
      </c>
      <c r="H418" s="84" t="b">
        <v>0</v>
      </c>
      <c r="I418" s="84" t="b">
        <v>0</v>
      </c>
      <c r="J418" s="84" t="b">
        <v>0</v>
      </c>
      <c r="K418" s="84" t="b">
        <v>0</v>
      </c>
      <c r="L418" s="84" t="b">
        <v>0</v>
      </c>
    </row>
    <row r="419" spans="1:12" ht="15">
      <c r="A419" s="84" t="s">
        <v>3181</v>
      </c>
      <c r="B419" s="84" t="s">
        <v>2411</v>
      </c>
      <c r="C419" s="84">
        <v>2</v>
      </c>
      <c r="D419" s="118">
        <v>0.0011275295710669309</v>
      </c>
      <c r="E419" s="118">
        <v>1.4488634642133569</v>
      </c>
      <c r="F419" s="84" t="s">
        <v>3210</v>
      </c>
      <c r="G419" s="84" t="b">
        <v>0</v>
      </c>
      <c r="H419" s="84" t="b">
        <v>0</v>
      </c>
      <c r="I419" s="84" t="b">
        <v>0</v>
      </c>
      <c r="J419" s="84" t="b">
        <v>0</v>
      </c>
      <c r="K419" s="84" t="b">
        <v>0</v>
      </c>
      <c r="L419" s="84" t="b">
        <v>0</v>
      </c>
    </row>
    <row r="420" spans="1:12" ht="15">
      <c r="A420" s="84" t="s">
        <v>2411</v>
      </c>
      <c r="B420" s="84" t="s">
        <v>3182</v>
      </c>
      <c r="C420" s="84">
        <v>2</v>
      </c>
      <c r="D420" s="118">
        <v>0.0011275295710669309</v>
      </c>
      <c r="E420" s="118">
        <v>1.5079082468143101</v>
      </c>
      <c r="F420" s="84" t="s">
        <v>3210</v>
      </c>
      <c r="G420" s="84" t="b">
        <v>0</v>
      </c>
      <c r="H420" s="84" t="b">
        <v>0</v>
      </c>
      <c r="I420" s="84" t="b">
        <v>0</v>
      </c>
      <c r="J420" s="84" t="b">
        <v>0</v>
      </c>
      <c r="K420" s="84" t="b">
        <v>0</v>
      </c>
      <c r="L420" s="84" t="b">
        <v>0</v>
      </c>
    </row>
    <row r="421" spans="1:12" ht="15">
      <c r="A421" s="84" t="s">
        <v>3182</v>
      </c>
      <c r="B421" s="84" t="s">
        <v>3183</v>
      </c>
      <c r="C421" s="84">
        <v>2</v>
      </c>
      <c r="D421" s="118">
        <v>0.0011275295710669309</v>
      </c>
      <c r="E421" s="118">
        <v>3.219715475855501</v>
      </c>
      <c r="F421" s="84" t="s">
        <v>3210</v>
      </c>
      <c r="G421" s="84" t="b">
        <v>0</v>
      </c>
      <c r="H421" s="84" t="b">
        <v>0</v>
      </c>
      <c r="I421" s="84" t="b">
        <v>0</v>
      </c>
      <c r="J421" s="84" t="b">
        <v>0</v>
      </c>
      <c r="K421" s="84" t="b">
        <v>0</v>
      </c>
      <c r="L421" s="84" t="b">
        <v>0</v>
      </c>
    </row>
    <row r="422" spans="1:12" ht="15">
      <c r="A422" s="84" t="s">
        <v>3183</v>
      </c>
      <c r="B422" s="84" t="s">
        <v>3184</v>
      </c>
      <c r="C422" s="84">
        <v>2</v>
      </c>
      <c r="D422" s="118">
        <v>0.0011275295710669309</v>
      </c>
      <c r="E422" s="118">
        <v>3.219715475855501</v>
      </c>
      <c r="F422" s="84" t="s">
        <v>3210</v>
      </c>
      <c r="G422" s="84" t="b">
        <v>0</v>
      </c>
      <c r="H422" s="84" t="b">
        <v>0</v>
      </c>
      <c r="I422" s="84" t="b">
        <v>0</v>
      </c>
      <c r="J422" s="84" t="b">
        <v>0</v>
      </c>
      <c r="K422" s="84" t="b">
        <v>0</v>
      </c>
      <c r="L422" s="84" t="b">
        <v>0</v>
      </c>
    </row>
    <row r="423" spans="1:12" ht="15">
      <c r="A423" s="84" t="s">
        <v>3184</v>
      </c>
      <c r="B423" s="84" t="s">
        <v>3185</v>
      </c>
      <c r="C423" s="84">
        <v>2</v>
      </c>
      <c r="D423" s="118">
        <v>0.0011275295710669309</v>
      </c>
      <c r="E423" s="118">
        <v>3.219715475855501</v>
      </c>
      <c r="F423" s="84" t="s">
        <v>3210</v>
      </c>
      <c r="G423" s="84" t="b">
        <v>0</v>
      </c>
      <c r="H423" s="84" t="b">
        <v>0</v>
      </c>
      <c r="I423" s="84" t="b">
        <v>0</v>
      </c>
      <c r="J423" s="84" t="b">
        <v>0</v>
      </c>
      <c r="K423" s="84" t="b">
        <v>0</v>
      </c>
      <c r="L423" s="84" t="b">
        <v>0</v>
      </c>
    </row>
    <row r="424" spans="1:12" ht="15">
      <c r="A424" s="84" t="s">
        <v>3185</v>
      </c>
      <c r="B424" s="84" t="s">
        <v>3103</v>
      </c>
      <c r="C424" s="84">
        <v>2</v>
      </c>
      <c r="D424" s="118">
        <v>0.0011275295710669309</v>
      </c>
      <c r="E424" s="118">
        <v>3.0436242167998198</v>
      </c>
      <c r="F424" s="84" t="s">
        <v>3210</v>
      </c>
      <c r="G424" s="84" t="b">
        <v>0</v>
      </c>
      <c r="H424" s="84" t="b">
        <v>0</v>
      </c>
      <c r="I424" s="84" t="b">
        <v>0</v>
      </c>
      <c r="J424" s="84" t="b">
        <v>0</v>
      </c>
      <c r="K424" s="84" t="b">
        <v>0</v>
      </c>
      <c r="L424" s="84" t="b">
        <v>0</v>
      </c>
    </row>
    <row r="425" spans="1:12" ht="15">
      <c r="A425" s="84" t="s">
        <v>3103</v>
      </c>
      <c r="B425" s="84" t="s">
        <v>3186</v>
      </c>
      <c r="C425" s="84">
        <v>2</v>
      </c>
      <c r="D425" s="118">
        <v>0.0011275295710669309</v>
      </c>
      <c r="E425" s="118">
        <v>3.0436242167998198</v>
      </c>
      <c r="F425" s="84" t="s">
        <v>3210</v>
      </c>
      <c r="G425" s="84" t="b">
        <v>0</v>
      </c>
      <c r="H425" s="84" t="b">
        <v>0</v>
      </c>
      <c r="I425" s="84" t="b">
        <v>0</v>
      </c>
      <c r="J425" s="84" t="b">
        <v>0</v>
      </c>
      <c r="K425" s="84" t="b">
        <v>0</v>
      </c>
      <c r="L425" s="84" t="b">
        <v>0</v>
      </c>
    </row>
    <row r="426" spans="1:12" ht="15">
      <c r="A426" s="84" t="s">
        <v>3186</v>
      </c>
      <c r="B426" s="84" t="s">
        <v>3187</v>
      </c>
      <c r="C426" s="84">
        <v>2</v>
      </c>
      <c r="D426" s="118">
        <v>0.0011275295710669309</v>
      </c>
      <c r="E426" s="118">
        <v>3.219715475855501</v>
      </c>
      <c r="F426" s="84" t="s">
        <v>3210</v>
      </c>
      <c r="G426" s="84" t="b">
        <v>0</v>
      </c>
      <c r="H426" s="84" t="b">
        <v>0</v>
      </c>
      <c r="I426" s="84" t="b">
        <v>0</v>
      </c>
      <c r="J426" s="84" t="b">
        <v>0</v>
      </c>
      <c r="K426" s="84" t="b">
        <v>0</v>
      </c>
      <c r="L426" s="84" t="b">
        <v>0</v>
      </c>
    </row>
    <row r="427" spans="1:12" ht="15">
      <c r="A427" s="84" t="s">
        <v>2495</v>
      </c>
      <c r="B427" s="84" t="s">
        <v>2500</v>
      </c>
      <c r="C427" s="84">
        <v>2</v>
      </c>
      <c r="D427" s="118">
        <v>0.0011275295710669309</v>
      </c>
      <c r="E427" s="118">
        <v>1.303261527305576</v>
      </c>
      <c r="F427" s="84" t="s">
        <v>3210</v>
      </c>
      <c r="G427" s="84" t="b">
        <v>0</v>
      </c>
      <c r="H427" s="84" t="b">
        <v>0</v>
      </c>
      <c r="I427" s="84" t="b">
        <v>0</v>
      </c>
      <c r="J427" s="84" t="b">
        <v>0</v>
      </c>
      <c r="K427" s="84" t="b">
        <v>0</v>
      </c>
      <c r="L427" s="84" t="b">
        <v>0</v>
      </c>
    </row>
    <row r="428" spans="1:12" ht="15">
      <c r="A428" s="84" t="s">
        <v>2952</v>
      </c>
      <c r="B428" s="84" t="s">
        <v>2497</v>
      </c>
      <c r="C428" s="84">
        <v>2</v>
      </c>
      <c r="D428" s="118">
        <v>0.0011275295710669309</v>
      </c>
      <c r="E428" s="118">
        <v>1.4581634872913192</v>
      </c>
      <c r="F428" s="84" t="s">
        <v>3210</v>
      </c>
      <c r="G428" s="84" t="b">
        <v>0</v>
      </c>
      <c r="H428" s="84" t="b">
        <v>0</v>
      </c>
      <c r="I428" s="84" t="b">
        <v>0</v>
      </c>
      <c r="J428" s="84" t="b">
        <v>0</v>
      </c>
      <c r="K428" s="84" t="b">
        <v>0</v>
      </c>
      <c r="L428" s="84" t="b">
        <v>0</v>
      </c>
    </row>
    <row r="429" spans="1:12" ht="15">
      <c r="A429" s="84" t="s">
        <v>2447</v>
      </c>
      <c r="B429" s="84" t="s">
        <v>2479</v>
      </c>
      <c r="C429" s="84">
        <v>2</v>
      </c>
      <c r="D429" s="118">
        <v>0.0011275295710669309</v>
      </c>
      <c r="E429" s="118">
        <v>0.7648706158469909</v>
      </c>
      <c r="F429" s="84" t="s">
        <v>3210</v>
      </c>
      <c r="G429" s="84" t="b">
        <v>0</v>
      </c>
      <c r="H429" s="84" t="b">
        <v>0</v>
      </c>
      <c r="I429" s="84" t="b">
        <v>0</v>
      </c>
      <c r="J429" s="84" t="b">
        <v>0</v>
      </c>
      <c r="K429" s="84" t="b">
        <v>0</v>
      </c>
      <c r="L429" s="84" t="b">
        <v>0</v>
      </c>
    </row>
    <row r="430" spans="1:12" ht="15">
      <c r="A430" s="84" t="s">
        <v>2494</v>
      </c>
      <c r="B430" s="84" t="s">
        <v>2446</v>
      </c>
      <c r="C430" s="84">
        <v>2</v>
      </c>
      <c r="D430" s="118">
        <v>0.0011275295710669309</v>
      </c>
      <c r="E430" s="118">
        <v>0.8792713610153828</v>
      </c>
      <c r="F430" s="84" t="s">
        <v>3210</v>
      </c>
      <c r="G430" s="84" t="b">
        <v>0</v>
      </c>
      <c r="H430" s="84" t="b">
        <v>0</v>
      </c>
      <c r="I430" s="84" t="b">
        <v>0</v>
      </c>
      <c r="J430" s="84" t="b">
        <v>0</v>
      </c>
      <c r="K430" s="84" t="b">
        <v>0</v>
      </c>
      <c r="L430" s="84" t="b">
        <v>0</v>
      </c>
    </row>
    <row r="431" spans="1:12" ht="15">
      <c r="A431" s="84" t="s">
        <v>2446</v>
      </c>
      <c r="B431" s="84" t="s">
        <v>2445</v>
      </c>
      <c r="C431" s="84">
        <v>2</v>
      </c>
      <c r="D431" s="118">
        <v>0.0011275295710669309</v>
      </c>
      <c r="E431" s="118">
        <v>-0.0458687667196349</v>
      </c>
      <c r="F431" s="84" t="s">
        <v>3210</v>
      </c>
      <c r="G431" s="84" t="b">
        <v>0</v>
      </c>
      <c r="H431" s="84" t="b">
        <v>0</v>
      </c>
      <c r="I431" s="84" t="b">
        <v>0</v>
      </c>
      <c r="J431" s="84" t="b">
        <v>0</v>
      </c>
      <c r="K431" s="84" t="b">
        <v>0</v>
      </c>
      <c r="L431" s="84" t="b">
        <v>0</v>
      </c>
    </row>
    <row r="432" spans="1:12" ht="15">
      <c r="A432" s="84" t="s">
        <v>3096</v>
      </c>
      <c r="B432" s="84" t="s">
        <v>2499</v>
      </c>
      <c r="C432" s="84">
        <v>2</v>
      </c>
      <c r="D432" s="118">
        <v>0.0011275295710669309</v>
      </c>
      <c r="E432" s="118">
        <v>1.9829263764462082</v>
      </c>
      <c r="F432" s="84" t="s">
        <v>3210</v>
      </c>
      <c r="G432" s="84" t="b">
        <v>0</v>
      </c>
      <c r="H432" s="84" t="b">
        <v>0</v>
      </c>
      <c r="I432" s="84" t="b">
        <v>0</v>
      </c>
      <c r="J432" s="84" t="b">
        <v>0</v>
      </c>
      <c r="K432" s="84" t="b">
        <v>0</v>
      </c>
      <c r="L432" s="84" t="b">
        <v>0</v>
      </c>
    </row>
    <row r="433" spans="1:12" ht="15">
      <c r="A433" s="84" t="s">
        <v>3004</v>
      </c>
      <c r="B433" s="84" t="s">
        <v>2446</v>
      </c>
      <c r="C433" s="84">
        <v>2</v>
      </c>
      <c r="D433" s="118">
        <v>0.0011275295710669309</v>
      </c>
      <c r="E433" s="118">
        <v>1.1133545670487508</v>
      </c>
      <c r="F433" s="84" t="s">
        <v>3210</v>
      </c>
      <c r="G433" s="84" t="b">
        <v>0</v>
      </c>
      <c r="H433" s="84" t="b">
        <v>0</v>
      </c>
      <c r="I433" s="84" t="b">
        <v>0</v>
      </c>
      <c r="J433" s="84" t="b">
        <v>0</v>
      </c>
      <c r="K433" s="84" t="b">
        <v>0</v>
      </c>
      <c r="L433" s="84" t="b">
        <v>0</v>
      </c>
    </row>
    <row r="434" spans="1:12" ht="15">
      <c r="A434" s="84" t="s">
        <v>2446</v>
      </c>
      <c r="B434" s="84" t="s">
        <v>3189</v>
      </c>
      <c r="C434" s="84">
        <v>2</v>
      </c>
      <c r="D434" s="118">
        <v>0.0011275295710669309</v>
      </c>
      <c r="E434" s="118">
        <v>1.6574226113990265</v>
      </c>
      <c r="F434" s="84" t="s">
        <v>3210</v>
      </c>
      <c r="G434" s="84" t="b">
        <v>0</v>
      </c>
      <c r="H434" s="84" t="b">
        <v>0</v>
      </c>
      <c r="I434" s="84" t="b">
        <v>0</v>
      </c>
      <c r="J434" s="84" t="b">
        <v>0</v>
      </c>
      <c r="K434" s="84" t="b">
        <v>0</v>
      </c>
      <c r="L434" s="84" t="b">
        <v>0</v>
      </c>
    </row>
    <row r="435" spans="1:12" ht="15">
      <c r="A435" s="84" t="s">
        <v>3189</v>
      </c>
      <c r="B435" s="84" t="s">
        <v>2446</v>
      </c>
      <c r="C435" s="84">
        <v>2</v>
      </c>
      <c r="D435" s="118">
        <v>0.0011275295710669309</v>
      </c>
      <c r="E435" s="118">
        <v>1.6574226113990265</v>
      </c>
      <c r="F435" s="84" t="s">
        <v>3210</v>
      </c>
      <c r="G435" s="84" t="b">
        <v>0</v>
      </c>
      <c r="H435" s="84" t="b">
        <v>0</v>
      </c>
      <c r="I435" s="84" t="b">
        <v>0</v>
      </c>
      <c r="J435" s="84" t="b">
        <v>0</v>
      </c>
      <c r="K435" s="84" t="b">
        <v>0</v>
      </c>
      <c r="L435" s="84" t="b">
        <v>0</v>
      </c>
    </row>
    <row r="436" spans="1:12" ht="15">
      <c r="A436" s="84" t="s">
        <v>2444</v>
      </c>
      <c r="B436" s="84" t="s">
        <v>3104</v>
      </c>
      <c r="C436" s="84">
        <v>2</v>
      </c>
      <c r="D436" s="118">
        <v>0.0011275295710669309</v>
      </c>
      <c r="E436" s="118">
        <v>1.1298103644161033</v>
      </c>
      <c r="F436" s="84" t="s">
        <v>3210</v>
      </c>
      <c r="G436" s="84" t="b">
        <v>0</v>
      </c>
      <c r="H436" s="84" t="b">
        <v>0</v>
      </c>
      <c r="I436" s="84" t="b">
        <v>0</v>
      </c>
      <c r="J436" s="84" t="b">
        <v>0</v>
      </c>
      <c r="K436" s="84" t="b">
        <v>0</v>
      </c>
      <c r="L436" s="84" t="b">
        <v>0</v>
      </c>
    </row>
    <row r="437" spans="1:12" ht="15">
      <c r="A437" s="84" t="s">
        <v>3004</v>
      </c>
      <c r="B437" s="84" t="s">
        <v>3190</v>
      </c>
      <c r="C437" s="84">
        <v>2</v>
      </c>
      <c r="D437" s="118">
        <v>0.0011275295710669309</v>
      </c>
      <c r="E437" s="118">
        <v>2.6756474315052254</v>
      </c>
      <c r="F437" s="84" t="s">
        <v>3210</v>
      </c>
      <c r="G437" s="84" t="b">
        <v>0</v>
      </c>
      <c r="H437" s="84" t="b">
        <v>0</v>
      </c>
      <c r="I437" s="84" t="b">
        <v>0</v>
      </c>
      <c r="J437" s="84" t="b">
        <v>0</v>
      </c>
      <c r="K437" s="84" t="b">
        <v>0</v>
      </c>
      <c r="L437" s="84" t="b">
        <v>0</v>
      </c>
    </row>
    <row r="438" spans="1:12" ht="15">
      <c r="A438" s="84" t="s">
        <v>3105</v>
      </c>
      <c r="B438" s="84" t="s">
        <v>3191</v>
      </c>
      <c r="C438" s="84">
        <v>2</v>
      </c>
      <c r="D438" s="118">
        <v>0.0011275295710669309</v>
      </c>
      <c r="E438" s="118">
        <v>3.0436242167998198</v>
      </c>
      <c r="F438" s="84" t="s">
        <v>3210</v>
      </c>
      <c r="G438" s="84" t="b">
        <v>0</v>
      </c>
      <c r="H438" s="84" t="b">
        <v>0</v>
      </c>
      <c r="I438" s="84" t="b">
        <v>0</v>
      </c>
      <c r="J438" s="84" t="b">
        <v>0</v>
      </c>
      <c r="K438" s="84" t="b">
        <v>0</v>
      </c>
      <c r="L438" s="84" t="b">
        <v>0</v>
      </c>
    </row>
    <row r="439" spans="1:12" ht="15">
      <c r="A439" s="84" t="s">
        <v>3191</v>
      </c>
      <c r="B439" s="84" t="s">
        <v>3106</v>
      </c>
      <c r="C439" s="84">
        <v>2</v>
      </c>
      <c r="D439" s="118">
        <v>0.0011275295710669309</v>
      </c>
      <c r="E439" s="118">
        <v>3.0436242167998198</v>
      </c>
      <c r="F439" s="84" t="s">
        <v>3210</v>
      </c>
      <c r="G439" s="84" t="b">
        <v>0</v>
      </c>
      <c r="H439" s="84" t="b">
        <v>0</v>
      </c>
      <c r="I439" s="84" t="b">
        <v>0</v>
      </c>
      <c r="J439" s="84" t="b">
        <v>0</v>
      </c>
      <c r="K439" s="84" t="b">
        <v>0</v>
      </c>
      <c r="L439" s="84" t="b">
        <v>0</v>
      </c>
    </row>
    <row r="440" spans="1:12" ht="15">
      <c r="A440" s="84" t="s">
        <v>3107</v>
      </c>
      <c r="B440" s="84" t="s">
        <v>3192</v>
      </c>
      <c r="C440" s="84">
        <v>2</v>
      </c>
      <c r="D440" s="118">
        <v>0.0011275295710669309</v>
      </c>
      <c r="E440" s="118">
        <v>3.0436242167998198</v>
      </c>
      <c r="F440" s="84" t="s">
        <v>3210</v>
      </c>
      <c r="G440" s="84" t="b">
        <v>0</v>
      </c>
      <c r="H440" s="84" t="b">
        <v>0</v>
      </c>
      <c r="I440" s="84" t="b">
        <v>0</v>
      </c>
      <c r="J440" s="84" t="b">
        <v>0</v>
      </c>
      <c r="K440" s="84" t="b">
        <v>0</v>
      </c>
      <c r="L440" s="84" t="b">
        <v>0</v>
      </c>
    </row>
    <row r="441" spans="1:12" ht="15">
      <c r="A441" s="84" t="s">
        <v>3192</v>
      </c>
      <c r="B441" s="84" t="s">
        <v>2452</v>
      </c>
      <c r="C441" s="84">
        <v>2</v>
      </c>
      <c r="D441" s="118">
        <v>0.0011275295710669309</v>
      </c>
      <c r="E441" s="118">
        <v>2.5665029620801576</v>
      </c>
      <c r="F441" s="84" t="s">
        <v>3210</v>
      </c>
      <c r="G441" s="84" t="b">
        <v>0</v>
      </c>
      <c r="H441" s="84" t="b">
        <v>0</v>
      </c>
      <c r="I441" s="84" t="b">
        <v>0</v>
      </c>
      <c r="J441" s="84" t="b">
        <v>0</v>
      </c>
      <c r="K441" s="84" t="b">
        <v>0</v>
      </c>
      <c r="L441" s="84" t="b">
        <v>0</v>
      </c>
    </row>
    <row r="442" spans="1:12" ht="15">
      <c r="A442" s="84" t="s">
        <v>2452</v>
      </c>
      <c r="B442" s="84" t="s">
        <v>3193</v>
      </c>
      <c r="C442" s="84">
        <v>2</v>
      </c>
      <c r="D442" s="118">
        <v>0.0011275295710669309</v>
      </c>
      <c r="E442" s="118">
        <v>2.5665029620801576</v>
      </c>
      <c r="F442" s="84" t="s">
        <v>3210</v>
      </c>
      <c r="G442" s="84" t="b">
        <v>0</v>
      </c>
      <c r="H442" s="84" t="b">
        <v>0</v>
      </c>
      <c r="I442" s="84" t="b">
        <v>0</v>
      </c>
      <c r="J442" s="84" t="b">
        <v>0</v>
      </c>
      <c r="K442" s="84" t="b">
        <v>0</v>
      </c>
      <c r="L442" s="84" t="b">
        <v>0</v>
      </c>
    </row>
    <row r="443" spans="1:12" ht="15">
      <c r="A443" s="84" t="s">
        <v>3193</v>
      </c>
      <c r="B443" s="84" t="s">
        <v>3194</v>
      </c>
      <c r="C443" s="84">
        <v>2</v>
      </c>
      <c r="D443" s="118">
        <v>0.0011275295710669309</v>
      </c>
      <c r="E443" s="118">
        <v>3.219715475855501</v>
      </c>
      <c r="F443" s="84" t="s">
        <v>3210</v>
      </c>
      <c r="G443" s="84" t="b">
        <v>0</v>
      </c>
      <c r="H443" s="84" t="b">
        <v>0</v>
      </c>
      <c r="I443" s="84" t="b">
        <v>0</v>
      </c>
      <c r="J443" s="84" t="b">
        <v>0</v>
      </c>
      <c r="K443" s="84" t="b">
        <v>0</v>
      </c>
      <c r="L443" s="84" t="b">
        <v>0</v>
      </c>
    </row>
    <row r="444" spans="1:12" ht="15">
      <c r="A444" s="84" t="s">
        <v>3194</v>
      </c>
      <c r="B444" s="84" t="s">
        <v>3195</v>
      </c>
      <c r="C444" s="84">
        <v>2</v>
      </c>
      <c r="D444" s="118">
        <v>0.0011275295710669309</v>
      </c>
      <c r="E444" s="118">
        <v>3.219715475855501</v>
      </c>
      <c r="F444" s="84" t="s">
        <v>3210</v>
      </c>
      <c r="G444" s="84" t="b">
        <v>0</v>
      </c>
      <c r="H444" s="84" t="b">
        <v>0</v>
      </c>
      <c r="I444" s="84" t="b">
        <v>0</v>
      </c>
      <c r="J444" s="84" t="b">
        <v>0</v>
      </c>
      <c r="K444" s="84" t="b">
        <v>0</v>
      </c>
      <c r="L444" s="84" t="b">
        <v>0</v>
      </c>
    </row>
    <row r="445" spans="1:12" ht="15">
      <c r="A445" s="84" t="s">
        <v>3195</v>
      </c>
      <c r="B445" s="84" t="s">
        <v>3196</v>
      </c>
      <c r="C445" s="84">
        <v>2</v>
      </c>
      <c r="D445" s="118">
        <v>0.0011275295710669309</v>
      </c>
      <c r="E445" s="118">
        <v>3.219715475855501</v>
      </c>
      <c r="F445" s="84" t="s">
        <v>3210</v>
      </c>
      <c r="G445" s="84" t="b">
        <v>0</v>
      </c>
      <c r="H445" s="84" t="b">
        <v>0</v>
      </c>
      <c r="I445" s="84" t="b">
        <v>0</v>
      </c>
      <c r="J445" s="84" t="b">
        <v>0</v>
      </c>
      <c r="K445" s="84" t="b">
        <v>0</v>
      </c>
      <c r="L445" s="84" t="b">
        <v>0</v>
      </c>
    </row>
    <row r="446" spans="1:12" ht="15">
      <c r="A446" s="84" t="s">
        <v>3196</v>
      </c>
      <c r="B446" s="84" t="s">
        <v>2411</v>
      </c>
      <c r="C446" s="84">
        <v>2</v>
      </c>
      <c r="D446" s="118">
        <v>0.0011275295710669309</v>
      </c>
      <c r="E446" s="118">
        <v>1.4488634642133569</v>
      </c>
      <c r="F446" s="84" t="s">
        <v>3210</v>
      </c>
      <c r="G446" s="84" t="b">
        <v>0</v>
      </c>
      <c r="H446" s="84" t="b">
        <v>0</v>
      </c>
      <c r="I446" s="84" t="b">
        <v>0</v>
      </c>
      <c r="J446" s="84" t="b">
        <v>0</v>
      </c>
      <c r="K446" s="84" t="b">
        <v>0</v>
      </c>
      <c r="L446" s="84" t="b">
        <v>0</v>
      </c>
    </row>
    <row r="447" spans="1:12" ht="15">
      <c r="A447" s="84" t="s">
        <v>2411</v>
      </c>
      <c r="B447" s="84" t="s">
        <v>3197</v>
      </c>
      <c r="C447" s="84">
        <v>2</v>
      </c>
      <c r="D447" s="118">
        <v>0.0011275295710669309</v>
      </c>
      <c r="E447" s="118">
        <v>1.5079082468143101</v>
      </c>
      <c r="F447" s="84" t="s">
        <v>3210</v>
      </c>
      <c r="G447" s="84" t="b">
        <v>0</v>
      </c>
      <c r="H447" s="84" t="b">
        <v>0</v>
      </c>
      <c r="I447" s="84" t="b">
        <v>0</v>
      </c>
      <c r="J447" s="84" t="b">
        <v>0</v>
      </c>
      <c r="K447" s="84" t="b">
        <v>0</v>
      </c>
      <c r="L447" s="84" t="b">
        <v>0</v>
      </c>
    </row>
    <row r="448" spans="1:12" ht="15">
      <c r="A448" s="84" t="s">
        <v>3197</v>
      </c>
      <c r="B448" s="84" t="s">
        <v>3108</v>
      </c>
      <c r="C448" s="84">
        <v>2</v>
      </c>
      <c r="D448" s="118">
        <v>0.0011275295710669309</v>
      </c>
      <c r="E448" s="118">
        <v>3.0436242167998198</v>
      </c>
      <c r="F448" s="84" t="s">
        <v>3210</v>
      </c>
      <c r="G448" s="84" t="b">
        <v>0</v>
      </c>
      <c r="H448" s="84" t="b">
        <v>0</v>
      </c>
      <c r="I448" s="84" t="b">
        <v>0</v>
      </c>
      <c r="J448" s="84" t="b">
        <v>0</v>
      </c>
      <c r="K448" s="84" t="b">
        <v>0</v>
      </c>
      <c r="L448" s="84" t="b">
        <v>0</v>
      </c>
    </row>
    <row r="449" spans="1:12" ht="15">
      <c r="A449" s="84" t="s">
        <v>3108</v>
      </c>
      <c r="B449" s="84" t="s">
        <v>3198</v>
      </c>
      <c r="C449" s="84">
        <v>2</v>
      </c>
      <c r="D449" s="118">
        <v>0.0011275295710669309</v>
      </c>
      <c r="E449" s="118">
        <v>3.0436242167998198</v>
      </c>
      <c r="F449" s="84" t="s">
        <v>3210</v>
      </c>
      <c r="G449" s="84" t="b">
        <v>0</v>
      </c>
      <c r="H449" s="84" t="b">
        <v>0</v>
      </c>
      <c r="I449" s="84" t="b">
        <v>0</v>
      </c>
      <c r="J449" s="84" t="b">
        <v>0</v>
      </c>
      <c r="K449" s="84" t="b">
        <v>0</v>
      </c>
      <c r="L449" s="84" t="b">
        <v>0</v>
      </c>
    </row>
    <row r="450" spans="1:12" ht="15">
      <c r="A450" s="84" t="s">
        <v>3198</v>
      </c>
      <c r="B450" s="84" t="s">
        <v>3199</v>
      </c>
      <c r="C450" s="84">
        <v>2</v>
      </c>
      <c r="D450" s="118">
        <v>0.0011275295710669309</v>
      </c>
      <c r="E450" s="118">
        <v>3.219715475855501</v>
      </c>
      <c r="F450" s="84" t="s">
        <v>3210</v>
      </c>
      <c r="G450" s="84" t="b">
        <v>0</v>
      </c>
      <c r="H450" s="84" t="b">
        <v>0</v>
      </c>
      <c r="I450" s="84" t="b">
        <v>0</v>
      </c>
      <c r="J450" s="84" t="b">
        <v>0</v>
      </c>
      <c r="K450" s="84" t="b">
        <v>0</v>
      </c>
      <c r="L450" s="84" t="b">
        <v>0</v>
      </c>
    </row>
    <row r="451" spans="1:12" ht="15">
      <c r="A451" s="84" t="s">
        <v>3199</v>
      </c>
      <c r="B451" s="84" t="s">
        <v>3200</v>
      </c>
      <c r="C451" s="84">
        <v>2</v>
      </c>
      <c r="D451" s="118">
        <v>0.0011275295710669309</v>
      </c>
      <c r="E451" s="118">
        <v>3.219715475855501</v>
      </c>
      <c r="F451" s="84" t="s">
        <v>3210</v>
      </c>
      <c r="G451" s="84" t="b">
        <v>0</v>
      </c>
      <c r="H451" s="84" t="b">
        <v>0</v>
      </c>
      <c r="I451" s="84" t="b">
        <v>0</v>
      </c>
      <c r="J451" s="84" t="b">
        <v>0</v>
      </c>
      <c r="K451" s="84" t="b">
        <v>0</v>
      </c>
      <c r="L451" s="84" t="b">
        <v>0</v>
      </c>
    </row>
    <row r="452" spans="1:12" ht="15">
      <c r="A452" s="84" t="s">
        <v>3200</v>
      </c>
      <c r="B452" s="84" t="s">
        <v>3201</v>
      </c>
      <c r="C452" s="84">
        <v>2</v>
      </c>
      <c r="D452" s="118">
        <v>0.0011275295710669309</v>
      </c>
      <c r="E452" s="118">
        <v>3.219715475855501</v>
      </c>
      <c r="F452" s="84" t="s">
        <v>3210</v>
      </c>
      <c r="G452" s="84" t="b">
        <v>0</v>
      </c>
      <c r="H452" s="84" t="b">
        <v>0</v>
      </c>
      <c r="I452" s="84" t="b">
        <v>0</v>
      </c>
      <c r="J452" s="84" t="b">
        <v>0</v>
      </c>
      <c r="K452" s="84" t="b">
        <v>0</v>
      </c>
      <c r="L452" s="84" t="b">
        <v>0</v>
      </c>
    </row>
    <row r="453" spans="1:12" ht="15">
      <c r="A453" s="84" t="s">
        <v>3201</v>
      </c>
      <c r="B453" s="84" t="s">
        <v>2452</v>
      </c>
      <c r="C453" s="84">
        <v>2</v>
      </c>
      <c r="D453" s="118">
        <v>0.0011275295710669309</v>
      </c>
      <c r="E453" s="118">
        <v>2.5665029620801576</v>
      </c>
      <c r="F453" s="84" t="s">
        <v>3210</v>
      </c>
      <c r="G453" s="84" t="b">
        <v>0</v>
      </c>
      <c r="H453" s="84" t="b">
        <v>0</v>
      </c>
      <c r="I453" s="84" t="b">
        <v>0</v>
      </c>
      <c r="J453" s="84" t="b">
        <v>0</v>
      </c>
      <c r="K453" s="84" t="b">
        <v>0</v>
      </c>
      <c r="L453" s="84" t="b">
        <v>0</v>
      </c>
    </row>
    <row r="454" spans="1:12" ht="15">
      <c r="A454" s="84" t="s">
        <v>2452</v>
      </c>
      <c r="B454" s="84" t="s">
        <v>3202</v>
      </c>
      <c r="C454" s="84">
        <v>2</v>
      </c>
      <c r="D454" s="118">
        <v>0.0011275295710669309</v>
      </c>
      <c r="E454" s="118">
        <v>2.5665029620801576</v>
      </c>
      <c r="F454" s="84" t="s">
        <v>3210</v>
      </c>
      <c r="G454" s="84" t="b">
        <v>0</v>
      </c>
      <c r="H454" s="84" t="b">
        <v>0</v>
      </c>
      <c r="I454" s="84" t="b">
        <v>0</v>
      </c>
      <c r="J454" s="84" t="b">
        <v>0</v>
      </c>
      <c r="K454" s="84" t="b">
        <v>0</v>
      </c>
      <c r="L454" s="84" t="b">
        <v>0</v>
      </c>
    </row>
    <row r="455" spans="1:12" ht="15">
      <c r="A455" s="84" t="s">
        <v>3202</v>
      </c>
      <c r="B455" s="84" t="s">
        <v>3203</v>
      </c>
      <c r="C455" s="84">
        <v>2</v>
      </c>
      <c r="D455" s="118">
        <v>0.0011275295710669309</v>
      </c>
      <c r="E455" s="118">
        <v>3.219715475855501</v>
      </c>
      <c r="F455" s="84" t="s">
        <v>3210</v>
      </c>
      <c r="G455" s="84" t="b">
        <v>0</v>
      </c>
      <c r="H455" s="84" t="b">
        <v>0</v>
      </c>
      <c r="I455" s="84" t="b">
        <v>0</v>
      </c>
      <c r="J455" s="84" t="b">
        <v>0</v>
      </c>
      <c r="K455" s="84" t="b">
        <v>0</v>
      </c>
      <c r="L455" s="84" t="b">
        <v>0</v>
      </c>
    </row>
    <row r="456" spans="1:12" ht="15">
      <c r="A456" s="84" t="s">
        <v>3203</v>
      </c>
      <c r="B456" s="84" t="s">
        <v>3204</v>
      </c>
      <c r="C456" s="84">
        <v>2</v>
      </c>
      <c r="D456" s="118">
        <v>0.0011275295710669309</v>
      </c>
      <c r="E456" s="118">
        <v>3.219715475855501</v>
      </c>
      <c r="F456" s="84" t="s">
        <v>3210</v>
      </c>
      <c r="G456" s="84" t="b">
        <v>0</v>
      </c>
      <c r="H456" s="84" t="b">
        <v>0</v>
      </c>
      <c r="I456" s="84" t="b">
        <v>0</v>
      </c>
      <c r="J456" s="84" t="b">
        <v>0</v>
      </c>
      <c r="K456" s="84" t="b">
        <v>0</v>
      </c>
      <c r="L456" s="84" t="b">
        <v>0</v>
      </c>
    </row>
    <row r="457" spans="1:12" ht="15">
      <c r="A457" s="84" t="s">
        <v>2411</v>
      </c>
      <c r="B457" s="84" t="s">
        <v>3205</v>
      </c>
      <c r="C457" s="84">
        <v>2</v>
      </c>
      <c r="D457" s="118">
        <v>0.0011275295710669309</v>
      </c>
      <c r="E457" s="118">
        <v>1.5079082468143101</v>
      </c>
      <c r="F457" s="84" t="s">
        <v>3210</v>
      </c>
      <c r="G457" s="84" t="b">
        <v>0</v>
      </c>
      <c r="H457" s="84" t="b">
        <v>0</v>
      </c>
      <c r="I457" s="84" t="b">
        <v>0</v>
      </c>
      <c r="J457" s="84" t="b">
        <v>0</v>
      </c>
      <c r="K457" s="84" t="b">
        <v>0</v>
      </c>
      <c r="L457" s="84" t="b">
        <v>0</v>
      </c>
    </row>
    <row r="458" spans="1:12" ht="15">
      <c r="A458" s="84" t="s">
        <v>3205</v>
      </c>
      <c r="B458" s="84" t="s">
        <v>3206</v>
      </c>
      <c r="C458" s="84">
        <v>2</v>
      </c>
      <c r="D458" s="118">
        <v>0.0011275295710669309</v>
      </c>
      <c r="E458" s="118">
        <v>3.219715475855501</v>
      </c>
      <c r="F458" s="84" t="s">
        <v>3210</v>
      </c>
      <c r="G458" s="84" t="b">
        <v>0</v>
      </c>
      <c r="H458" s="84" t="b">
        <v>0</v>
      </c>
      <c r="I458" s="84" t="b">
        <v>0</v>
      </c>
      <c r="J458" s="84" t="b">
        <v>1</v>
      </c>
      <c r="K458" s="84" t="b">
        <v>0</v>
      </c>
      <c r="L458" s="84" t="b">
        <v>0</v>
      </c>
    </row>
    <row r="459" spans="1:12" ht="15">
      <c r="A459" s="84" t="s">
        <v>3206</v>
      </c>
      <c r="B459" s="84" t="s">
        <v>3207</v>
      </c>
      <c r="C459" s="84">
        <v>2</v>
      </c>
      <c r="D459" s="118">
        <v>0.0011275295710669309</v>
      </c>
      <c r="E459" s="118">
        <v>3.219715475855501</v>
      </c>
      <c r="F459" s="84" t="s">
        <v>3210</v>
      </c>
      <c r="G459" s="84" t="b">
        <v>1</v>
      </c>
      <c r="H459" s="84" t="b">
        <v>0</v>
      </c>
      <c r="I459" s="84" t="b">
        <v>0</v>
      </c>
      <c r="J459" s="84" t="b">
        <v>0</v>
      </c>
      <c r="K459" s="84" t="b">
        <v>0</v>
      </c>
      <c r="L459" s="84" t="b">
        <v>0</v>
      </c>
    </row>
    <row r="460" spans="1:12" ht="15">
      <c r="A460" s="84" t="s">
        <v>2413</v>
      </c>
      <c r="B460" s="84" t="s">
        <v>2411</v>
      </c>
      <c r="C460" s="84">
        <v>3</v>
      </c>
      <c r="D460" s="118">
        <v>0.007708981339066161</v>
      </c>
      <c r="E460" s="118">
        <v>0.9427165270487662</v>
      </c>
      <c r="F460" s="84" t="s">
        <v>2319</v>
      </c>
      <c r="G460" s="84" t="b">
        <v>0</v>
      </c>
      <c r="H460" s="84" t="b">
        <v>0</v>
      </c>
      <c r="I460" s="84" t="b">
        <v>0</v>
      </c>
      <c r="J460" s="84" t="b">
        <v>0</v>
      </c>
      <c r="K460" s="84" t="b">
        <v>0</v>
      </c>
      <c r="L460" s="84" t="b">
        <v>0</v>
      </c>
    </row>
    <row r="461" spans="1:12" ht="15">
      <c r="A461" s="84" t="s">
        <v>2456</v>
      </c>
      <c r="B461" s="84" t="s">
        <v>330</v>
      </c>
      <c r="C461" s="84">
        <v>3</v>
      </c>
      <c r="D461" s="118">
        <v>0.007708981339066161</v>
      </c>
      <c r="E461" s="118">
        <v>2.1346020532876793</v>
      </c>
      <c r="F461" s="84" t="s">
        <v>2319</v>
      </c>
      <c r="G461" s="84" t="b">
        <v>0</v>
      </c>
      <c r="H461" s="84" t="b">
        <v>0</v>
      </c>
      <c r="I461" s="84" t="b">
        <v>0</v>
      </c>
      <c r="J461" s="84" t="b">
        <v>0</v>
      </c>
      <c r="K461" s="84" t="b">
        <v>0</v>
      </c>
      <c r="L461" s="84" t="b">
        <v>0</v>
      </c>
    </row>
    <row r="462" spans="1:12" ht="15">
      <c r="A462" s="84" t="s">
        <v>330</v>
      </c>
      <c r="B462" s="84" t="s">
        <v>3075</v>
      </c>
      <c r="C462" s="84">
        <v>3</v>
      </c>
      <c r="D462" s="118">
        <v>0.007708981339066161</v>
      </c>
      <c r="E462" s="118">
        <v>2.1346020532876793</v>
      </c>
      <c r="F462" s="84" t="s">
        <v>2319</v>
      </c>
      <c r="G462" s="84" t="b">
        <v>0</v>
      </c>
      <c r="H462" s="84" t="b">
        <v>0</v>
      </c>
      <c r="I462" s="84" t="b">
        <v>0</v>
      </c>
      <c r="J462" s="84" t="b">
        <v>0</v>
      </c>
      <c r="K462" s="84" t="b">
        <v>0</v>
      </c>
      <c r="L462" s="84" t="b">
        <v>0</v>
      </c>
    </row>
    <row r="463" spans="1:12" ht="15">
      <c r="A463" s="84" t="s">
        <v>3075</v>
      </c>
      <c r="B463" s="84" t="s">
        <v>3076</v>
      </c>
      <c r="C463" s="84">
        <v>3</v>
      </c>
      <c r="D463" s="118">
        <v>0.007708981339066161</v>
      </c>
      <c r="E463" s="118">
        <v>2.1346020532876793</v>
      </c>
      <c r="F463" s="84" t="s">
        <v>2319</v>
      </c>
      <c r="G463" s="84" t="b">
        <v>0</v>
      </c>
      <c r="H463" s="84" t="b">
        <v>0</v>
      </c>
      <c r="I463" s="84" t="b">
        <v>0</v>
      </c>
      <c r="J463" s="84" t="b">
        <v>0</v>
      </c>
      <c r="K463" s="84" t="b">
        <v>0</v>
      </c>
      <c r="L463" s="84" t="b">
        <v>0</v>
      </c>
    </row>
    <row r="464" spans="1:12" ht="15">
      <c r="A464" s="84" t="s">
        <v>3143</v>
      </c>
      <c r="B464" s="84" t="s">
        <v>2411</v>
      </c>
      <c r="C464" s="84">
        <v>2</v>
      </c>
      <c r="D464" s="118">
        <v>0.005921948710736024</v>
      </c>
      <c r="E464" s="118">
        <v>1.0676552636570662</v>
      </c>
      <c r="F464" s="84" t="s">
        <v>2319</v>
      </c>
      <c r="G464" s="84" t="b">
        <v>0</v>
      </c>
      <c r="H464" s="84" t="b">
        <v>0</v>
      </c>
      <c r="I464" s="84" t="b">
        <v>0</v>
      </c>
      <c r="J464" s="84" t="b">
        <v>0</v>
      </c>
      <c r="K464" s="84" t="b">
        <v>0</v>
      </c>
      <c r="L464" s="84" t="b">
        <v>0</v>
      </c>
    </row>
    <row r="465" spans="1:12" ht="15">
      <c r="A465" s="84" t="s">
        <v>2453</v>
      </c>
      <c r="B465" s="84" t="s">
        <v>2411</v>
      </c>
      <c r="C465" s="84">
        <v>2</v>
      </c>
      <c r="D465" s="118">
        <v>0.005921948710736024</v>
      </c>
      <c r="E465" s="118">
        <v>0.891564004601385</v>
      </c>
      <c r="F465" s="84" t="s">
        <v>2319</v>
      </c>
      <c r="G465" s="84" t="b">
        <v>0</v>
      </c>
      <c r="H465" s="84" t="b">
        <v>0</v>
      </c>
      <c r="I465" s="84" t="b">
        <v>0</v>
      </c>
      <c r="J465" s="84" t="b">
        <v>0</v>
      </c>
      <c r="K465" s="84" t="b">
        <v>0</v>
      </c>
      <c r="L465" s="84" t="b">
        <v>0</v>
      </c>
    </row>
    <row r="466" spans="1:12" ht="15">
      <c r="A466" s="84" t="s">
        <v>2454</v>
      </c>
      <c r="B466" s="84" t="s">
        <v>2454</v>
      </c>
      <c r="C466" s="84">
        <v>2</v>
      </c>
      <c r="D466" s="118">
        <v>0.007259859802575939</v>
      </c>
      <c r="E466" s="118">
        <v>1.9585107942319981</v>
      </c>
      <c r="F466" s="84" t="s">
        <v>2319</v>
      </c>
      <c r="G466" s="84" t="b">
        <v>0</v>
      </c>
      <c r="H466" s="84" t="b">
        <v>0</v>
      </c>
      <c r="I466" s="84" t="b">
        <v>0</v>
      </c>
      <c r="J466" s="84" t="b">
        <v>0</v>
      </c>
      <c r="K466" s="84" t="b">
        <v>0</v>
      </c>
      <c r="L466" s="84" t="b">
        <v>0</v>
      </c>
    </row>
    <row r="467" spans="1:12" ht="15">
      <c r="A467" s="84" t="s">
        <v>3140</v>
      </c>
      <c r="B467" s="84" t="s">
        <v>3141</v>
      </c>
      <c r="C467" s="84">
        <v>2</v>
      </c>
      <c r="D467" s="118">
        <v>0.007259859802575939</v>
      </c>
      <c r="E467" s="118">
        <v>2.3106933123433606</v>
      </c>
      <c r="F467" s="84" t="s">
        <v>2319</v>
      </c>
      <c r="G467" s="84" t="b">
        <v>0</v>
      </c>
      <c r="H467" s="84" t="b">
        <v>0</v>
      </c>
      <c r="I467" s="84" t="b">
        <v>0</v>
      </c>
      <c r="J467" s="84" t="b">
        <v>0</v>
      </c>
      <c r="K467" s="84" t="b">
        <v>0</v>
      </c>
      <c r="L467" s="84" t="b">
        <v>0</v>
      </c>
    </row>
    <row r="468" spans="1:12" ht="15">
      <c r="A468" s="84" t="s">
        <v>3144</v>
      </c>
      <c r="B468" s="84" t="s">
        <v>2455</v>
      </c>
      <c r="C468" s="84">
        <v>2</v>
      </c>
      <c r="D468" s="118">
        <v>0.007259859802575939</v>
      </c>
      <c r="E468" s="118">
        <v>2.1346020532876793</v>
      </c>
      <c r="F468" s="84" t="s">
        <v>2319</v>
      </c>
      <c r="G468" s="84" t="b">
        <v>0</v>
      </c>
      <c r="H468" s="84" t="b">
        <v>0</v>
      </c>
      <c r="I468" s="84" t="b">
        <v>0</v>
      </c>
      <c r="J468" s="84" t="b">
        <v>0</v>
      </c>
      <c r="K468" s="84" t="b">
        <v>0</v>
      </c>
      <c r="L468" s="84" t="b">
        <v>0</v>
      </c>
    </row>
    <row r="469" spans="1:12" ht="15">
      <c r="A469" s="84" t="s">
        <v>3125</v>
      </c>
      <c r="B469" s="84" t="s">
        <v>3126</v>
      </c>
      <c r="C469" s="84">
        <v>2</v>
      </c>
      <c r="D469" s="118">
        <v>0.007259859802575939</v>
      </c>
      <c r="E469" s="118">
        <v>2.3106933123433606</v>
      </c>
      <c r="F469" s="84" t="s">
        <v>2319</v>
      </c>
      <c r="G469" s="84" t="b">
        <v>0</v>
      </c>
      <c r="H469" s="84" t="b">
        <v>0</v>
      </c>
      <c r="I469" s="84" t="b">
        <v>0</v>
      </c>
      <c r="J469" s="84" t="b">
        <v>0</v>
      </c>
      <c r="K469" s="84" t="b">
        <v>0</v>
      </c>
      <c r="L469" s="84" t="b">
        <v>0</v>
      </c>
    </row>
    <row r="470" spans="1:12" ht="15">
      <c r="A470" s="84" t="s">
        <v>2411</v>
      </c>
      <c r="B470" s="84" t="s">
        <v>2411</v>
      </c>
      <c r="C470" s="84">
        <v>2</v>
      </c>
      <c r="D470" s="118">
        <v>0.007259859802575939</v>
      </c>
      <c r="E470" s="118">
        <v>-0.06267850483794</v>
      </c>
      <c r="F470" s="84" t="s">
        <v>2319</v>
      </c>
      <c r="G470" s="84" t="b">
        <v>0</v>
      </c>
      <c r="H470" s="84" t="b">
        <v>0</v>
      </c>
      <c r="I470" s="84" t="b">
        <v>0</v>
      </c>
      <c r="J470" s="84" t="b">
        <v>0</v>
      </c>
      <c r="K470" s="84" t="b">
        <v>0</v>
      </c>
      <c r="L470" s="84" t="b">
        <v>0</v>
      </c>
    </row>
    <row r="471" spans="1:12" ht="15">
      <c r="A471" s="84" t="s">
        <v>3067</v>
      </c>
      <c r="B471" s="84" t="s">
        <v>3067</v>
      </c>
      <c r="C471" s="84">
        <v>2</v>
      </c>
      <c r="D471" s="118">
        <v>0.007259859802575939</v>
      </c>
      <c r="E471" s="118">
        <v>2.1346020532876793</v>
      </c>
      <c r="F471" s="84" t="s">
        <v>2319</v>
      </c>
      <c r="G471" s="84" t="b">
        <v>0</v>
      </c>
      <c r="H471" s="84" t="b">
        <v>0</v>
      </c>
      <c r="I471" s="84" t="b">
        <v>0</v>
      </c>
      <c r="J471" s="84" t="b">
        <v>0</v>
      </c>
      <c r="K471" s="84" t="b">
        <v>0</v>
      </c>
      <c r="L471" s="84" t="b">
        <v>0</v>
      </c>
    </row>
    <row r="472" spans="1:12" ht="15">
      <c r="A472" s="84" t="s">
        <v>2458</v>
      </c>
      <c r="B472" s="84" t="s">
        <v>2459</v>
      </c>
      <c r="C472" s="84">
        <v>20</v>
      </c>
      <c r="D472" s="118">
        <v>0.0023958016958434136</v>
      </c>
      <c r="E472" s="118">
        <v>1.5031094366713693</v>
      </c>
      <c r="F472" s="84" t="s">
        <v>2320</v>
      </c>
      <c r="G472" s="84" t="b">
        <v>0</v>
      </c>
      <c r="H472" s="84" t="b">
        <v>0</v>
      </c>
      <c r="I472" s="84" t="b">
        <v>0</v>
      </c>
      <c r="J472" s="84" t="b">
        <v>0</v>
      </c>
      <c r="K472" s="84" t="b">
        <v>0</v>
      </c>
      <c r="L472" s="84" t="b">
        <v>0</v>
      </c>
    </row>
    <row r="473" spans="1:12" ht="15">
      <c r="A473" s="84" t="s">
        <v>2963</v>
      </c>
      <c r="B473" s="84" t="s">
        <v>2499</v>
      </c>
      <c r="C473" s="84">
        <v>11</v>
      </c>
      <c r="D473" s="118">
        <v>0.00563843286246171</v>
      </c>
      <c r="E473" s="118">
        <v>1.7249581862877257</v>
      </c>
      <c r="F473" s="84" t="s">
        <v>2320</v>
      </c>
      <c r="G473" s="84" t="b">
        <v>0</v>
      </c>
      <c r="H473" s="84" t="b">
        <v>0</v>
      </c>
      <c r="I473" s="84" t="b">
        <v>0</v>
      </c>
      <c r="J473" s="84" t="b">
        <v>0</v>
      </c>
      <c r="K473" s="84" t="b">
        <v>0</v>
      </c>
      <c r="L473" s="84" t="b">
        <v>0</v>
      </c>
    </row>
    <row r="474" spans="1:12" ht="15">
      <c r="A474" s="84" t="s">
        <v>2499</v>
      </c>
      <c r="B474" s="84" t="s">
        <v>2965</v>
      </c>
      <c r="C474" s="84">
        <v>11</v>
      </c>
      <c r="D474" s="118">
        <v>0.00563843286246171</v>
      </c>
      <c r="E474" s="118">
        <v>1.7627467471771254</v>
      </c>
      <c r="F474" s="84" t="s">
        <v>2320</v>
      </c>
      <c r="G474" s="84" t="b">
        <v>0</v>
      </c>
      <c r="H474" s="84" t="b">
        <v>0</v>
      </c>
      <c r="I474" s="84" t="b">
        <v>0</v>
      </c>
      <c r="J474" s="84" t="b">
        <v>0</v>
      </c>
      <c r="K474" s="84" t="b">
        <v>0</v>
      </c>
      <c r="L474" s="84" t="b">
        <v>0</v>
      </c>
    </row>
    <row r="475" spans="1:12" ht="15">
      <c r="A475" s="84" t="s">
        <v>2965</v>
      </c>
      <c r="B475" s="84" t="s">
        <v>2966</v>
      </c>
      <c r="C475" s="84">
        <v>11</v>
      </c>
      <c r="D475" s="118">
        <v>0.00563843286246171</v>
      </c>
      <c r="E475" s="118">
        <v>1.7627467471771254</v>
      </c>
      <c r="F475" s="84" t="s">
        <v>2320</v>
      </c>
      <c r="G475" s="84" t="b">
        <v>0</v>
      </c>
      <c r="H475" s="84" t="b">
        <v>0</v>
      </c>
      <c r="I475" s="84" t="b">
        <v>0</v>
      </c>
      <c r="J475" s="84" t="b">
        <v>0</v>
      </c>
      <c r="K475" s="84" t="b">
        <v>0</v>
      </c>
      <c r="L475" s="84" t="b">
        <v>0</v>
      </c>
    </row>
    <row r="476" spans="1:12" ht="15">
      <c r="A476" s="84" t="s">
        <v>2966</v>
      </c>
      <c r="B476" s="84" t="s">
        <v>2480</v>
      </c>
      <c r="C476" s="84">
        <v>11</v>
      </c>
      <c r="D476" s="118">
        <v>0.00563843286246171</v>
      </c>
      <c r="E476" s="118">
        <v>1.7627467471771254</v>
      </c>
      <c r="F476" s="84" t="s">
        <v>2320</v>
      </c>
      <c r="G476" s="84" t="b">
        <v>0</v>
      </c>
      <c r="H476" s="84" t="b">
        <v>0</v>
      </c>
      <c r="I476" s="84" t="b">
        <v>0</v>
      </c>
      <c r="J476" s="84" t="b">
        <v>0</v>
      </c>
      <c r="K476" s="84" t="b">
        <v>0</v>
      </c>
      <c r="L476" s="84" t="b">
        <v>0</v>
      </c>
    </row>
    <row r="477" spans="1:12" ht="15">
      <c r="A477" s="84" t="s">
        <v>2480</v>
      </c>
      <c r="B477" s="84" t="s">
        <v>2962</v>
      </c>
      <c r="C477" s="84">
        <v>11</v>
      </c>
      <c r="D477" s="118">
        <v>0.00563843286246171</v>
      </c>
      <c r="E477" s="118">
        <v>1.7627467471771254</v>
      </c>
      <c r="F477" s="84" t="s">
        <v>2320</v>
      </c>
      <c r="G477" s="84" t="b">
        <v>0</v>
      </c>
      <c r="H477" s="84" t="b">
        <v>0</v>
      </c>
      <c r="I477" s="84" t="b">
        <v>0</v>
      </c>
      <c r="J477" s="84" t="b">
        <v>0</v>
      </c>
      <c r="K477" s="84" t="b">
        <v>0</v>
      </c>
      <c r="L477" s="84" t="b">
        <v>0</v>
      </c>
    </row>
    <row r="478" spans="1:12" ht="15">
      <c r="A478" s="84" t="s">
        <v>2962</v>
      </c>
      <c r="B478" s="84" t="s">
        <v>2500</v>
      </c>
      <c r="C478" s="84">
        <v>11</v>
      </c>
      <c r="D478" s="118">
        <v>0.00563843286246171</v>
      </c>
      <c r="E478" s="118">
        <v>1.7249581862877257</v>
      </c>
      <c r="F478" s="84" t="s">
        <v>2320</v>
      </c>
      <c r="G478" s="84" t="b">
        <v>0</v>
      </c>
      <c r="H478" s="84" t="b">
        <v>0</v>
      </c>
      <c r="I478" s="84" t="b">
        <v>0</v>
      </c>
      <c r="J478" s="84" t="b">
        <v>0</v>
      </c>
      <c r="K478" s="84" t="b">
        <v>0</v>
      </c>
      <c r="L478" s="84" t="b">
        <v>0</v>
      </c>
    </row>
    <row r="479" spans="1:12" ht="15">
      <c r="A479" s="84" t="s">
        <v>2500</v>
      </c>
      <c r="B479" s="84" t="s">
        <v>2460</v>
      </c>
      <c r="C479" s="84">
        <v>11</v>
      </c>
      <c r="D479" s="118">
        <v>0.00563843286246171</v>
      </c>
      <c r="E479" s="118">
        <v>1.5622308887900258</v>
      </c>
      <c r="F479" s="84" t="s">
        <v>2320</v>
      </c>
      <c r="G479" s="84" t="b">
        <v>0</v>
      </c>
      <c r="H479" s="84" t="b">
        <v>0</v>
      </c>
      <c r="I479" s="84" t="b">
        <v>0</v>
      </c>
      <c r="J479" s="84" t="b">
        <v>0</v>
      </c>
      <c r="K479" s="84" t="b">
        <v>0</v>
      </c>
      <c r="L479" s="84" t="b">
        <v>0</v>
      </c>
    </row>
    <row r="480" spans="1:12" ht="15">
      <c r="A480" s="84" t="s">
        <v>2460</v>
      </c>
      <c r="B480" s="84" t="s">
        <v>2458</v>
      </c>
      <c r="C480" s="84">
        <v>11</v>
      </c>
      <c r="D480" s="118">
        <v>0.00563843286246171</v>
      </c>
      <c r="E480" s="118">
        <v>1.3403821391736694</v>
      </c>
      <c r="F480" s="84" t="s">
        <v>2320</v>
      </c>
      <c r="G480" s="84" t="b">
        <v>0</v>
      </c>
      <c r="H480" s="84" t="b">
        <v>0</v>
      </c>
      <c r="I480" s="84" t="b">
        <v>0</v>
      </c>
      <c r="J480" s="84" t="b">
        <v>0</v>
      </c>
      <c r="K480" s="84" t="b">
        <v>0</v>
      </c>
      <c r="L480" s="84" t="b">
        <v>0</v>
      </c>
    </row>
    <row r="481" spans="1:12" ht="15">
      <c r="A481" s="84" t="s">
        <v>2459</v>
      </c>
      <c r="B481" s="84" t="s">
        <v>2949</v>
      </c>
      <c r="C481" s="84">
        <v>11</v>
      </c>
      <c r="D481" s="118">
        <v>0.00563843286246171</v>
      </c>
      <c r="E481" s="118">
        <v>1.5031094366713693</v>
      </c>
      <c r="F481" s="84" t="s">
        <v>2320</v>
      </c>
      <c r="G481" s="84" t="b">
        <v>0</v>
      </c>
      <c r="H481" s="84" t="b">
        <v>0</v>
      </c>
      <c r="I481" s="84" t="b">
        <v>0</v>
      </c>
      <c r="J481" s="84" t="b">
        <v>0</v>
      </c>
      <c r="K481" s="84" t="b">
        <v>0</v>
      </c>
      <c r="L481" s="84" t="b">
        <v>0</v>
      </c>
    </row>
    <row r="482" spans="1:12" ht="15">
      <c r="A482" s="84" t="s">
        <v>2949</v>
      </c>
      <c r="B482" s="84" t="s">
        <v>2967</v>
      </c>
      <c r="C482" s="84">
        <v>11</v>
      </c>
      <c r="D482" s="118">
        <v>0.00563843286246171</v>
      </c>
      <c r="E482" s="118">
        <v>1.7627467471771254</v>
      </c>
      <c r="F482" s="84" t="s">
        <v>2320</v>
      </c>
      <c r="G482" s="84" t="b">
        <v>0</v>
      </c>
      <c r="H482" s="84" t="b">
        <v>0</v>
      </c>
      <c r="I482" s="84" t="b">
        <v>0</v>
      </c>
      <c r="J482" s="84" t="b">
        <v>0</v>
      </c>
      <c r="K482" s="84" t="b">
        <v>0</v>
      </c>
      <c r="L482" s="84" t="b">
        <v>0</v>
      </c>
    </row>
    <row r="483" spans="1:12" ht="15">
      <c r="A483" s="84" t="s">
        <v>2967</v>
      </c>
      <c r="B483" s="84" t="s">
        <v>2655</v>
      </c>
      <c r="C483" s="84">
        <v>11</v>
      </c>
      <c r="D483" s="118">
        <v>0.00563843286246171</v>
      </c>
      <c r="E483" s="118">
        <v>1.7627467471771254</v>
      </c>
      <c r="F483" s="84" t="s">
        <v>2320</v>
      </c>
      <c r="G483" s="84" t="b">
        <v>0</v>
      </c>
      <c r="H483" s="84" t="b">
        <v>0</v>
      </c>
      <c r="I483" s="84" t="b">
        <v>0</v>
      </c>
      <c r="J483" s="84" t="b">
        <v>0</v>
      </c>
      <c r="K483" s="84" t="b">
        <v>0</v>
      </c>
      <c r="L483" s="84" t="b">
        <v>0</v>
      </c>
    </row>
    <row r="484" spans="1:12" ht="15">
      <c r="A484" s="84" t="s">
        <v>2655</v>
      </c>
      <c r="B484" s="84" t="s">
        <v>2462</v>
      </c>
      <c r="C484" s="84">
        <v>11</v>
      </c>
      <c r="D484" s="118">
        <v>0.00563843286246171</v>
      </c>
      <c r="E484" s="118">
        <v>1.6280481732796692</v>
      </c>
      <c r="F484" s="84" t="s">
        <v>2320</v>
      </c>
      <c r="G484" s="84" t="b">
        <v>0</v>
      </c>
      <c r="H484" s="84" t="b">
        <v>0</v>
      </c>
      <c r="I484" s="84" t="b">
        <v>0</v>
      </c>
      <c r="J484" s="84" t="b">
        <v>0</v>
      </c>
      <c r="K484" s="84" t="b">
        <v>0</v>
      </c>
      <c r="L484" s="84" t="b">
        <v>0</v>
      </c>
    </row>
    <row r="485" spans="1:12" ht="15">
      <c r="A485" s="84" t="s">
        <v>2462</v>
      </c>
      <c r="B485" s="84" t="s">
        <v>2968</v>
      </c>
      <c r="C485" s="84">
        <v>11</v>
      </c>
      <c r="D485" s="118">
        <v>0.00563843286246171</v>
      </c>
      <c r="E485" s="118">
        <v>1.6280481732796692</v>
      </c>
      <c r="F485" s="84" t="s">
        <v>2320</v>
      </c>
      <c r="G485" s="84" t="b">
        <v>0</v>
      </c>
      <c r="H485" s="84" t="b">
        <v>0</v>
      </c>
      <c r="I485" s="84" t="b">
        <v>0</v>
      </c>
      <c r="J485" s="84" t="b">
        <v>0</v>
      </c>
      <c r="K485" s="84" t="b">
        <v>0</v>
      </c>
      <c r="L485" s="84" t="b">
        <v>0</v>
      </c>
    </row>
    <row r="486" spans="1:12" ht="15">
      <c r="A486" s="84" t="s">
        <v>2968</v>
      </c>
      <c r="B486" s="84" t="s">
        <v>2969</v>
      </c>
      <c r="C486" s="84">
        <v>11</v>
      </c>
      <c r="D486" s="118">
        <v>0.00563843286246171</v>
      </c>
      <c r="E486" s="118">
        <v>1.7627467471771254</v>
      </c>
      <c r="F486" s="84" t="s">
        <v>2320</v>
      </c>
      <c r="G486" s="84" t="b">
        <v>0</v>
      </c>
      <c r="H486" s="84" t="b">
        <v>0</v>
      </c>
      <c r="I486" s="84" t="b">
        <v>0</v>
      </c>
      <c r="J486" s="84" t="b">
        <v>0</v>
      </c>
      <c r="K486" s="84" t="b">
        <v>0</v>
      </c>
      <c r="L486" s="84" t="b">
        <v>0</v>
      </c>
    </row>
    <row r="487" spans="1:12" ht="15">
      <c r="A487" s="84" t="s">
        <v>2969</v>
      </c>
      <c r="B487" s="84" t="s">
        <v>2970</v>
      </c>
      <c r="C487" s="84">
        <v>11</v>
      </c>
      <c r="D487" s="118">
        <v>0.00563843286246171</v>
      </c>
      <c r="E487" s="118">
        <v>1.7627467471771254</v>
      </c>
      <c r="F487" s="84" t="s">
        <v>2320</v>
      </c>
      <c r="G487" s="84" t="b">
        <v>0</v>
      </c>
      <c r="H487" s="84" t="b">
        <v>0</v>
      </c>
      <c r="I487" s="84" t="b">
        <v>0</v>
      </c>
      <c r="J487" s="84" t="b">
        <v>0</v>
      </c>
      <c r="K487" s="84" t="b">
        <v>0</v>
      </c>
      <c r="L487" s="84" t="b">
        <v>0</v>
      </c>
    </row>
    <row r="488" spans="1:12" ht="15">
      <c r="A488" s="84" t="s">
        <v>2970</v>
      </c>
      <c r="B488" s="84" t="s">
        <v>2971</v>
      </c>
      <c r="C488" s="84">
        <v>11</v>
      </c>
      <c r="D488" s="118">
        <v>0.00563843286246171</v>
      </c>
      <c r="E488" s="118">
        <v>1.7627467471771254</v>
      </c>
      <c r="F488" s="84" t="s">
        <v>2320</v>
      </c>
      <c r="G488" s="84" t="b">
        <v>0</v>
      </c>
      <c r="H488" s="84" t="b">
        <v>0</v>
      </c>
      <c r="I488" s="84" t="b">
        <v>0</v>
      </c>
      <c r="J488" s="84" t="b">
        <v>0</v>
      </c>
      <c r="K488" s="84" t="b">
        <v>0</v>
      </c>
      <c r="L488" s="84" t="b">
        <v>0</v>
      </c>
    </row>
    <row r="489" spans="1:12" ht="15">
      <c r="A489" s="84" t="s">
        <v>2971</v>
      </c>
      <c r="B489" s="84" t="s">
        <v>2964</v>
      </c>
      <c r="C489" s="84">
        <v>11</v>
      </c>
      <c r="D489" s="118">
        <v>0.00563843286246171</v>
      </c>
      <c r="E489" s="118">
        <v>1.7627467471771254</v>
      </c>
      <c r="F489" s="84" t="s">
        <v>2320</v>
      </c>
      <c r="G489" s="84" t="b">
        <v>0</v>
      </c>
      <c r="H489" s="84" t="b">
        <v>0</v>
      </c>
      <c r="I489" s="84" t="b">
        <v>0</v>
      </c>
      <c r="J489" s="84" t="b">
        <v>0</v>
      </c>
      <c r="K489" s="84" t="b">
        <v>0</v>
      </c>
      <c r="L489" s="84" t="b">
        <v>0</v>
      </c>
    </row>
    <row r="490" spans="1:12" ht="15">
      <c r="A490" s="84" t="s">
        <v>2964</v>
      </c>
      <c r="B490" s="84" t="s">
        <v>2449</v>
      </c>
      <c r="C490" s="84">
        <v>11</v>
      </c>
      <c r="D490" s="118">
        <v>0.00563843286246171</v>
      </c>
      <c r="E490" s="118">
        <v>1.6580113966571124</v>
      </c>
      <c r="F490" s="84" t="s">
        <v>2320</v>
      </c>
      <c r="G490" s="84" t="b">
        <v>0</v>
      </c>
      <c r="H490" s="84" t="b">
        <v>0</v>
      </c>
      <c r="I490" s="84" t="b">
        <v>0</v>
      </c>
      <c r="J490" s="84" t="b">
        <v>0</v>
      </c>
      <c r="K490" s="84" t="b">
        <v>0</v>
      </c>
      <c r="L490" s="84" t="b">
        <v>0</v>
      </c>
    </row>
    <row r="491" spans="1:12" ht="15">
      <c r="A491" s="84" t="s">
        <v>2449</v>
      </c>
      <c r="B491" s="84" t="s">
        <v>2461</v>
      </c>
      <c r="C491" s="84">
        <v>11</v>
      </c>
      <c r="D491" s="118">
        <v>0.00563843286246171</v>
      </c>
      <c r="E491" s="118">
        <v>1.4952840991594125</v>
      </c>
      <c r="F491" s="84" t="s">
        <v>2320</v>
      </c>
      <c r="G491" s="84" t="b">
        <v>0</v>
      </c>
      <c r="H491" s="84" t="b">
        <v>0</v>
      </c>
      <c r="I491" s="84" t="b">
        <v>0</v>
      </c>
      <c r="J491" s="84" t="b">
        <v>0</v>
      </c>
      <c r="K491" s="84" t="b">
        <v>0</v>
      </c>
      <c r="L491" s="84" t="b">
        <v>0</v>
      </c>
    </row>
    <row r="492" spans="1:12" ht="15">
      <c r="A492" s="84" t="s">
        <v>2461</v>
      </c>
      <c r="B492" s="84" t="s">
        <v>2463</v>
      </c>
      <c r="C492" s="84">
        <v>11</v>
      </c>
      <c r="D492" s="118">
        <v>0.00563843286246171</v>
      </c>
      <c r="E492" s="118">
        <v>1.4653208757819693</v>
      </c>
      <c r="F492" s="84" t="s">
        <v>2320</v>
      </c>
      <c r="G492" s="84" t="b">
        <v>0</v>
      </c>
      <c r="H492" s="84" t="b">
        <v>0</v>
      </c>
      <c r="I492" s="84" t="b">
        <v>0</v>
      </c>
      <c r="J492" s="84" t="b">
        <v>0</v>
      </c>
      <c r="K492" s="84" t="b">
        <v>0</v>
      </c>
      <c r="L492" s="84" t="b">
        <v>0</v>
      </c>
    </row>
    <row r="493" spans="1:12" ht="15">
      <c r="A493" s="84" t="s">
        <v>2463</v>
      </c>
      <c r="B493" s="84" t="s">
        <v>2464</v>
      </c>
      <c r="C493" s="84">
        <v>11</v>
      </c>
      <c r="D493" s="118">
        <v>0.00563843286246171</v>
      </c>
      <c r="E493" s="118">
        <v>1.5233128227596562</v>
      </c>
      <c r="F493" s="84" t="s">
        <v>2320</v>
      </c>
      <c r="G493" s="84" t="b">
        <v>0</v>
      </c>
      <c r="H493" s="84" t="b">
        <v>0</v>
      </c>
      <c r="I493" s="84" t="b">
        <v>0</v>
      </c>
      <c r="J493" s="84" t="b">
        <v>0</v>
      </c>
      <c r="K493" s="84" t="b">
        <v>0</v>
      </c>
      <c r="L493" s="84" t="b">
        <v>0</v>
      </c>
    </row>
    <row r="494" spans="1:12" ht="15">
      <c r="A494" s="84" t="s">
        <v>366</v>
      </c>
      <c r="B494" s="84" t="s">
        <v>2963</v>
      </c>
      <c r="C494" s="84">
        <v>10</v>
      </c>
      <c r="D494" s="118">
        <v>0.0057520611454100765</v>
      </c>
      <c r="E494" s="118">
        <v>1.7627467471771254</v>
      </c>
      <c r="F494" s="84" t="s">
        <v>2320</v>
      </c>
      <c r="G494" s="84" t="b">
        <v>0</v>
      </c>
      <c r="H494" s="84" t="b">
        <v>0</v>
      </c>
      <c r="I494" s="84" t="b">
        <v>0</v>
      </c>
      <c r="J494" s="84" t="b">
        <v>0</v>
      </c>
      <c r="K494" s="84" t="b">
        <v>0</v>
      </c>
      <c r="L494" s="84" t="b">
        <v>0</v>
      </c>
    </row>
    <row r="495" spans="1:12" ht="15">
      <c r="A495" s="84" t="s">
        <v>2464</v>
      </c>
      <c r="B495" s="84" t="s">
        <v>2447</v>
      </c>
      <c r="C495" s="84">
        <v>10</v>
      </c>
      <c r="D495" s="118">
        <v>0.0057520611454100765</v>
      </c>
      <c r="E495" s="118">
        <v>1.3792577957042833</v>
      </c>
      <c r="F495" s="84" t="s">
        <v>2320</v>
      </c>
      <c r="G495" s="84" t="b">
        <v>0</v>
      </c>
      <c r="H495" s="84" t="b">
        <v>0</v>
      </c>
      <c r="I495" s="84" t="b">
        <v>0</v>
      </c>
      <c r="J495" s="84" t="b">
        <v>0</v>
      </c>
      <c r="K495" s="84" t="b">
        <v>0</v>
      </c>
      <c r="L495" s="84" t="b">
        <v>0</v>
      </c>
    </row>
    <row r="496" spans="1:12" ht="15">
      <c r="A496" s="84" t="s">
        <v>2959</v>
      </c>
      <c r="B496" s="84" t="s">
        <v>2945</v>
      </c>
      <c r="C496" s="84">
        <v>8</v>
      </c>
      <c r="D496" s="118">
        <v>0.005774538635033736</v>
      </c>
      <c r="E496" s="118">
        <v>1.8041394323353506</v>
      </c>
      <c r="F496" s="84" t="s">
        <v>2320</v>
      </c>
      <c r="G496" s="84" t="b">
        <v>0</v>
      </c>
      <c r="H496" s="84" t="b">
        <v>0</v>
      </c>
      <c r="I496" s="84" t="b">
        <v>0</v>
      </c>
      <c r="J496" s="84" t="b">
        <v>0</v>
      </c>
      <c r="K496" s="84" t="b">
        <v>0</v>
      </c>
      <c r="L496" s="84" t="b">
        <v>0</v>
      </c>
    </row>
    <row r="497" spans="1:12" ht="15">
      <c r="A497" s="84" t="s">
        <v>2945</v>
      </c>
      <c r="B497" s="84" t="s">
        <v>2946</v>
      </c>
      <c r="C497" s="84">
        <v>8</v>
      </c>
      <c r="D497" s="118">
        <v>0.005774538635033736</v>
      </c>
      <c r="E497" s="118">
        <v>1.9010494453434068</v>
      </c>
      <c r="F497" s="84" t="s">
        <v>2320</v>
      </c>
      <c r="G497" s="84" t="b">
        <v>0</v>
      </c>
      <c r="H497" s="84" t="b">
        <v>0</v>
      </c>
      <c r="I497" s="84" t="b">
        <v>0</v>
      </c>
      <c r="J497" s="84" t="b">
        <v>0</v>
      </c>
      <c r="K497" s="84" t="b">
        <v>0</v>
      </c>
      <c r="L497" s="84" t="b">
        <v>0</v>
      </c>
    </row>
    <row r="498" spans="1:12" ht="15">
      <c r="A498" s="84" t="s">
        <v>2992</v>
      </c>
      <c r="B498" s="84" t="s">
        <v>2960</v>
      </c>
      <c r="C498" s="84">
        <v>8</v>
      </c>
      <c r="D498" s="118">
        <v>0.005774538635033736</v>
      </c>
      <c r="E498" s="118">
        <v>1.7529869098879691</v>
      </c>
      <c r="F498" s="84" t="s">
        <v>2320</v>
      </c>
      <c r="G498" s="84" t="b">
        <v>0</v>
      </c>
      <c r="H498" s="84" t="b">
        <v>0</v>
      </c>
      <c r="I498" s="84" t="b">
        <v>0</v>
      </c>
      <c r="J498" s="84" t="b">
        <v>0</v>
      </c>
      <c r="K498" s="84" t="b">
        <v>0</v>
      </c>
      <c r="L498" s="84" t="b">
        <v>0</v>
      </c>
    </row>
    <row r="499" spans="1:12" ht="15">
      <c r="A499" s="84" t="s">
        <v>291</v>
      </c>
      <c r="B499" s="84" t="s">
        <v>2959</v>
      </c>
      <c r="C499" s="84">
        <v>7</v>
      </c>
      <c r="D499" s="118">
        <v>0.0056668569014847875</v>
      </c>
      <c r="E499" s="118">
        <v>1.8498969228960256</v>
      </c>
      <c r="F499" s="84" t="s">
        <v>2320</v>
      </c>
      <c r="G499" s="84" t="b">
        <v>0</v>
      </c>
      <c r="H499" s="84" t="b">
        <v>0</v>
      </c>
      <c r="I499" s="84" t="b">
        <v>0</v>
      </c>
      <c r="J499" s="84" t="b">
        <v>0</v>
      </c>
      <c r="K499" s="84" t="b">
        <v>0</v>
      </c>
      <c r="L499" s="84" t="b">
        <v>0</v>
      </c>
    </row>
    <row r="500" spans="1:12" ht="15">
      <c r="A500" s="84" t="s">
        <v>2961</v>
      </c>
      <c r="B500" s="84" t="s">
        <v>2953</v>
      </c>
      <c r="C500" s="84">
        <v>7</v>
      </c>
      <c r="D500" s="118">
        <v>0.008240633513896378</v>
      </c>
      <c r="E500" s="118">
        <v>1.9590413923210934</v>
      </c>
      <c r="F500" s="84" t="s">
        <v>2320</v>
      </c>
      <c r="G500" s="84" t="b">
        <v>0</v>
      </c>
      <c r="H500" s="84" t="b">
        <v>0</v>
      </c>
      <c r="I500" s="84" t="b">
        <v>0</v>
      </c>
      <c r="J500" s="84" t="b">
        <v>0</v>
      </c>
      <c r="K500" s="84" t="b">
        <v>0</v>
      </c>
      <c r="L500" s="84" t="b">
        <v>0</v>
      </c>
    </row>
    <row r="501" spans="1:12" ht="15">
      <c r="A501" s="84" t="s">
        <v>2953</v>
      </c>
      <c r="B501" s="84" t="s">
        <v>2445</v>
      </c>
      <c r="C501" s="84">
        <v>7</v>
      </c>
      <c r="D501" s="118">
        <v>0.008240633513896378</v>
      </c>
      <c r="E501" s="118">
        <v>1.2989894540154443</v>
      </c>
      <c r="F501" s="84" t="s">
        <v>2320</v>
      </c>
      <c r="G501" s="84" t="b">
        <v>0</v>
      </c>
      <c r="H501" s="84" t="b">
        <v>0</v>
      </c>
      <c r="I501" s="84" t="b">
        <v>0</v>
      </c>
      <c r="J501" s="84" t="b">
        <v>0</v>
      </c>
      <c r="K501" s="84" t="b">
        <v>0</v>
      </c>
      <c r="L501" s="84" t="b">
        <v>0</v>
      </c>
    </row>
    <row r="502" spans="1:12" ht="15">
      <c r="A502" s="84" t="s">
        <v>2445</v>
      </c>
      <c r="B502" s="84" t="s">
        <v>2445</v>
      </c>
      <c r="C502" s="84">
        <v>7</v>
      </c>
      <c r="D502" s="118">
        <v>0.008240633513896378</v>
      </c>
      <c r="E502" s="118">
        <v>0.6389375157097953</v>
      </c>
      <c r="F502" s="84" t="s">
        <v>2320</v>
      </c>
      <c r="G502" s="84" t="b">
        <v>0</v>
      </c>
      <c r="H502" s="84" t="b">
        <v>0</v>
      </c>
      <c r="I502" s="84" t="b">
        <v>0</v>
      </c>
      <c r="J502" s="84" t="b">
        <v>0</v>
      </c>
      <c r="K502" s="84" t="b">
        <v>0</v>
      </c>
      <c r="L502" s="84" t="b">
        <v>0</v>
      </c>
    </row>
    <row r="503" spans="1:12" ht="15">
      <c r="A503" s="84" t="s">
        <v>2446</v>
      </c>
      <c r="B503" s="84" t="s">
        <v>2446</v>
      </c>
      <c r="C503" s="84">
        <v>6</v>
      </c>
      <c r="D503" s="118">
        <v>0.008197488535479065</v>
      </c>
      <c r="E503" s="118">
        <v>1.5822906827189942</v>
      </c>
      <c r="F503" s="84" t="s">
        <v>2320</v>
      </c>
      <c r="G503" s="84" t="b">
        <v>0</v>
      </c>
      <c r="H503" s="84" t="b">
        <v>0</v>
      </c>
      <c r="I503" s="84" t="b">
        <v>0</v>
      </c>
      <c r="J503" s="84" t="b">
        <v>0</v>
      </c>
      <c r="K503" s="84" t="b">
        <v>0</v>
      </c>
      <c r="L503" s="84" t="b">
        <v>0</v>
      </c>
    </row>
    <row r="504" spans="1:12" ht="15">
      <c r="A504" s="84" t="s">
        <v>2946</v>
      </c>
      <c r="B504" s="84" t="s">
        <v>3030</v>
      </c>
      <c r="C504" s="84">
        <v>5</v>
      </c>
      <c r="D504" s="118">
        <v>0.005153110721449222</v>
      </c>
      <c r="E504" s="118">
        <v>1.9010494453434068</v>
      </c>
      <c r="F504" s="84" t="s">
        <v>2320</v>
      </c>
      <c r="G504" s="84" t="b">
        <v>0</v>
      </c>
      <c r="H504" s="84" t="b">
        <v>0</v>
      </c>
      <c r="I504" s="84" t="b">
        <v>0</v>
      </c>
      <c r="J504" s="84" t="b">
        <v>0</v>
      </c>
      <c r="K504" s="84" t="b">
        <v>0</v>
      </c>
      <c r="L504" s="84" t="b">
        <v>0</v>
      </c>
    </row>
    <row r="505" spans="1:12" ht="15">
      <c r="A505" s="84" t="s">
        <v>3030</v>
      </c>
      <c r="B505" s="84" t="s">
        <v>3031</v>
      </c>
      <c r="C505" s="84">
        <v>5</v>
      </c>
      <c r="D505" s="118">
        <v>0.005153110721449222</v>
      </c>
      <c r="E505" s="118">
        <v>2.1051694279993316</v>
      </c>
      <c r="F505" s="84" t="s">
        <v>2320</v>
      </c>
      <c r="G505" s="84" t="b">
        <v>0</v>
      </c>
      <c r="H505" s="84" t="b">
        <v>0</v>
      </c>
      <c r="I505" s="84" t="b">
        <v>0</v>
      </c>
      <c r="J505" s="84" t="b">
        <v>0</v>
      </c>
      <c r="K505" s="84" t="b">
        <v>0</v>
      </c>
      <c r="L505" s="84" t="b">
        <v>0</v>
      </c>
    </row>
    <row r="506" spans="1:12" ht="15">
      <c r="A506" s="84" t="s">
        <v>3031</v>
      </c>
      <c r="B506" s="84" t="s">
        <v>3032</v>
      </c>
      <c r="C506" s="84">
        <v>5</v>
      </c>
      <c r="D506" s="118">
        <v>0.005153110721449222</v>
      </c>
      <c r="E506" s="118">
        <v>2.1051694279993316</v>
      </c>
      <c r="F506" s="84" t="s">
        <v>2320</v>
      </c>
      <c r="G506" s="84" t="b">
        <v>0</v>
      </c>
      <c r="H506" s="84" t="b">
        <v>0</v>
      </c>
      <c r="I506" s="84" t="b">
        <v>0</v>
      </c>
      <c r="J506" s="84" t="b">
        <v>0</v>
      </c>
      <c r="K506" s="84" t="b">
        <v>0</v>
      </c>
      <c r="L506" s="84" t="b">
        <v>0</v>
      </c>
    </row>
    <row r="507" spans="1:12" ht="15">
      <c r="A507" s="84" t="s">
        <v>3032</v>
      </c>
      <c r="B507" s="84" t="s">
        <v>2460</v>
      </c>
      <c r="C507" s="84">
        <v>5</v>
      </c>
      <c r="D507" s="118">
        <v>0.005153110721449222</v>
      </c>
      <c r="E507" s="118">
        <v>1.6000194496794256</v>
      </c>
      <c r="F507" s="84" t="s">
        <v>2320</v>
      </c>
      <c r="G507" s="84" t="b">
        <v>0</v>
      </c>
      <c r="H507" s="84" t="b">
        <v>0</v>
      </c>
      <c r="I507" s="84" t="b">
        <v>0</v>
      </c>
      <c r="J507" s="84" t="b">
        <v>0</v>
      </c>
      <c r="K507" s="84" t="b">
        <v>0</v>
      </c>
      <c r="L507" s="84" t="b">
        <v>0</v>
      </c>
    </row>
    <row r="508" spans="1:12" ht="15">
      <c r="A508" s="84" t="s">
        <v>2460</v>
      </c>
      <c r="B508" s="84" t="s">
        <v>2661</v>
      </c>
      <c r="C508" s="84">
        <v>5</v>
      </c>
      <c r="D508" s="118">
        <v>0.005153110721449222</v>
      </c>
      <c r="E508" s="118">
        <v>1.6000194496794256</v>
      </c>
      <c r="F508" s="84" t="s">
        <v>2320</v>
      </c>
      <c r="G508" s="84" t="b">
        <v>0</v>
      </c>
      <c r="H508" s="84" t="b">
        <v>0</v>
      </c>
      <c r="I508" s="84" t="b">
        <v>0</v>
      </c>
      <c r="J508" s="84" t="b">
        <v>0</v>
      </c>
      <c r="K508" s="84" t="b">
        <v>0</v>
      </c>
      <c r="L508" s="84" t="b">
        <v>0</v>
      </c>
    </row>
    <row r="509" spans="1:12" ht="15">
      <c r="A509" s="84" t="s">
        <v>2661</v>
      </c>
      <c r="B509" s="84" t="s">
        <v>2458</v>
      </c>
      <c r="C509" s="84">
        <v>5</v>
      </c>
      <c r="D509" s="118">
        <v>0.005153110721449222</v>
      </c>
      <c r="E509" s="118">
        <v>1.5031094366713693</v>
      </c>
      <c r="F509" s="84" t="s">
        <v>2320</v>
      </c>
      <c r="G509" s="84" t="b">
        <v>0</v>
      </c>
      <c r="H509" s="84" t="b">
        <v>0</v>
      </c>
      <c r="I509" s="84" t="b">
        <v>0</v>
      </c>
      <c r="J509" s="84" t="b">
        <v>0</v>
      </c>
      <c r="K509" s="84" t="b">
        <v>0</v>
      </c>
      <c r="L509" s="84" t="b">
        <v>0</v>
      </c>
    </row>
    <row r="510" spans="1:12" ht="15">
      <c r="A510" s="84" t="s">
        <v>2459</v>
      </c>
      <c r="B510" s="84" t="s">
        <v>3003</v>
      </c>
      <c r="C510" s="84">
        <v>5</v>
      </c>
      <c r="D510" s="118">
        <v>0.005153110721449222</v>
      </c>
      <c r="E510" s="118">
        <v>1.5031094366713693</v>
      </c>
      <c r="F510" s="84" t="s">
        <v>2320</v>
      </c>
      <c r="G510" s="84" t="b">
        <v>0</v>
      </c>
      <c r="H510" s="84" t="b">
        <v>0</v>
      </c>
      <c r="I510" s="84" t="b">
        <v>0</v>
      </c>
      <c r="J510" s="84" t="b">
        <v>0</v>
      </c>
      <c r="K510" s="84" t="b">
        <v>0</v>
      </c>
      <c r="L510" s="84" t="b">
        <v>0</v>
      </c>
    </row>
    <row r="511" spans="1:12" ht="15">
      <c r="A511" s="84" t="s">
        <v>3003</v>
      </c>
      <c r="B511" s="84" t="s">
        <v>3033</v>
      </c>
      <c r="C511" s="84">
        <v>5</v>
      </c>
      <c r="D511" s="118">
        <v>0.005153110721449222</v>
      </c>
      <c r="E511" s="118">
        <v>2.1051694279993316</v>
      </c>
      <c r="F511" s="84" t="s">
        <v>2320</v>
      </c>
      <c r="G511" s="84" t="b">
        <v>0</v>
      </c>
      <c r="H511" s="84" t="b">
        <v>0</v>
      </c>
      <c r="I511" s="84" t="b">
        <v>0</v>
      </c>
      <c r="J511" s="84" t="b">
        <v>0</v>
      </c>
      <c r="K511" s="84" t="b">
        <v>0</v>
      </c>
      <c r="L511" s="84" t="b">
        <v>0</v>
      </c>
    </row>
    <row r="512" spans="1:12" ht="15">
      <c r="A512" s="84" t="s">
        <v>3033</v>
      </c>
      <c r="B512" s="84" t="s">
        <v>2447</v>
      </c>
      <c r="C512" s="84">
        <v>5</v>
      </c>
      <c r="D512" s="118">
        <v>0.005153110721449222</v>
      </c>
      <c r="E512" s="118">
        <v>1.5253858313825215</v>
      </c>
      <c r="F512" s="84" t="s">
        <v>2320</v>
      </c>
      <c r="G512" s="84" t="b">
        <v>0</v>
      </c>
      <c r="H512" s="84" t="b">
        <v>0</v>
      </c>
      <c r="I512" s="84" t="b">
        <v>0</v>
      </c>
      <c r="J512" s="84" t="b">
        <v>0</v>
      </c>
      <c r="K512" s="84" t="b">
        <v>0</v>
      </c>
      <c r="L512" s="84" t="b">
        <v>0</v>
      </c>
    </row>
    <row r="513" spans="1:12" ht="15">
      <c r="A513" s="84" t="s">
        <v>2447</v>
      </c>
      <c r="B513" s="84" t="s">
        <v>3034</v>
      </c>
      <c r="C513" s="84">
        <v>5</v>
      </c>
      <c r="D513" s="118">
        <v>0.005153110721449222</v>
      </c>
      <c r="E513" s="118">
        <v>1.8498969228960256</v>
      </c>
      <c r="F513" s="84" t="s">
        <v>2320</v>
      </c>
      <c r="G513" s="84" t="b">
        <v>0</v>
      </c>
      <c r="H513" s="84" t="b">
        <v>0</v>
      </c>
      <c r="I513" s="84" t="b">
        <v>0</v>
      </c>
      <c r="J513" s="84" t="b">
        <v>0</v>
      </c>
      <c r="K513" s="84" t="b">
        <v>0</v>
      </c>
      <c r="L513" s="84" t="b">
        <v>0</v>
      </c>
    </row>
    <row r="514" spans="1:12" ht="15">
      <c r="A514" s="84" t="s">
        <v>3034</v>
      </c>
      <c r="B514" s="84" t="s">
        <v>2947</v>
      </c>
      <c r="C514" s="84">
        <v>5</v>
      </c>
      <c r="D514" s="118">
        <v>0.005153110721449222</v>
      </c>
      <c r="E514" s="118">
        <v>1.8498969228960256</v>
      </c>
      <c r="F514" s="84" t="s">
        <v>2320</v>
      </c>
      <c r="G514" s="84" t="b">
        <v>0</v>
      </c>
      <c r="H514" s="84" t="b">
        <v>0</v>
      </c>
      <c r="I514" s="84" t="b">
        <v>0</v>
      </c>
      <c r="J514" s="84" t="b">
        <v>0</v>
      </c>
      <c r="K514" s="84" t="b">
        <v>0</v>
      </c>
      <c r="L514" s="84" t="b">
        <v>0</v>
      </c>
    </row>
    <row r="515" spans="1:12" ht="15">
      <c r="A515" s="84" t="s">
        <v>2947</v>
      </c>
      <c r="B515" s="84" t="s">
        <v>3035</v>
      </c>
      <c r="C515" s="84">
        <v>5</v>
      </c>
      <c r="D515" s="118">
        <v>0.005153110721449222</v>
      </c>
      <c r="E515" s="118">
        <v>1.8498969228960256</v>
      </c>
      <c r="F515" s="84" t="s">
        <v>2320</v>
      </c>
      <c r="G515" s="84" t="b">
        <v>0</v>
      </c>
      <c r="H515" s="84" t="b">
        <v>0</v>
      </c>
      <c r="I515" s="84" t="b">
        <v>0</v>
      </c>
      <c r="J515" s="84" t="b">
        <v>0</v>
      </c>
      <c r="K515" s="84" t="b">
        <v>0</v>
      </c>
      <c r="L515" s="84" t="b">
        <v>0</v>
      </c>
    </row>
    <row r="516" spans="1:12" ht="15">
      <c r="A516" s="84" t="s">
        <v>3035</v>
      </c>
      <c r="B516" s="84" t="s">
        <v>2461</v>
      </c>
      <c r="C516" s="84">
        <v>5</v>
      </c>
      <c r="D516" s="118">
        <v>0.005153110721449222</v>
      </c>
      <c r="E516" s="118">
        <v>1.6000194496794256</v>
      </c>
      <c r="F516" s="84" t="s">
        <v>2320</v>
      </c>
      <c r="G516" s="84" t="b">
        <v>0</v>
      </c>
      <c r="H516" s="84" t="b">
        <v>0</v>
      </c>
      <c r="I516" s="84" t="b">
        <v>0</v>
      </c>
      <c r="J516" s="84" t="b">
        <v>0</v>
      </c>
      <c r="K516" s="84" t="b">
        <v>0</v>
      </c>
      <c r="L516" s="84" t="b">
        <v>0</v>
      </c>
    </row>
    <row r="517" spans="1:12" ht="15">
      <c r="A517" s="84" t="s">
        <v>2461</v>
      </c>
      <c r="B517" s="84" t="s">
        <v>3036</v>
      </c>
      <c r="C517" s="84">
        <v>5</v>
      </c>
      <c r="D517" s="118">
        <v>0.005153110721449222</v>
      </c>
      <c r="E517" s="118">
        <v>1.6000194496794256</v>
      </c>
      <c r="F517" s="84" t="s">
        <v>2320</v>
      </c>
      <c r="G517" s="84" t="b">
        <v>0</v>
      </c>
      <c r="H517" s="84" t="b">
        <v>0</v>
      </c>
      <c r="I517" s="84" t="b">
        <v>0</v>
      </c>
      <c r="J517" s="84" t="b">
        <v>0</v>
      </c>
      <c r="K517" s="84" t="b">
        <v>0</v>
      </c>
      <c r="L517" s="84" t="b">
        <v>0</v>
      </c>
    </row>
    <row r="518" spans="1:12" ht="15">
      <c r="A518" s="84" t="s">
        <v>3036</v>
      </c>
      <c r="B518" s="84" t="s">
        <v>3006</v>
      </c>
      <c r="C518" s="84">
        <v>5</v>
      </c>
      <c r="D518" s="118">
        <v>0.005153110721449222</v>
      </c>
      <c r="E518" s="118">
        <v>2.025988181951707</v>
      </c>
      <c r="F518" s="84" t="s">
        <v>2320</v>
      </c>
      <c r="G518" s="84" t="b">
        <v>0</v>
      </c>
      <c r="H518" s="84" t="b">
        <v>0</v>
      </c>
      <c r="I518" s="84" t="b">
        <v>0</v>
      </c>
      <c r="J518" s="84" t="b">
        <v>0</v>
      </c>
      <c r="K518" s="84" t="b">
        <v>0</v>
      </c>
      <c r="L518" s="84" t="b">
        <v>0</v>
      </c>
    </row>
    <row r="519" spans="1:12" ht="15">
      <c r="A519" s="84" t="s">
        <v>3006</v>
      </c>
      <c r="B519" s="84" t="s">
        <v>3037</v>
      </c>
      <c r="C519" s="84">
        <v>5</v>
      </c>
      <c r="D519" s="118">
        <v>0.005153110721449222</v>
      </c>
      <c r="E519" s="118">
        <v>2.025988181951707</v>
      </c>
      <c r="F519" s="84" t="s">
        <v>2320</v>
      </c>
      <c r="G519" s="84" t="b">
        <v>0</v>
      </c>
      <c r="H519" s="84" t="b">
        <v>0</v>
      </c>
      <c r="I519" s="84" t="b">
        <v>0</v>
      </c>
      <c r="J519" s="84" t="b">
        <v>0</v>
      </c>
      <c r="K519" s="84" t="b">
        <v>0</v>
      </c>
      <c r="L519" s="84" t="b">
        <v>0</v>
      </c>
    </row>
    <row r="520" spans="1:12" ht="15">
      <c r="A520" s="84" t="s">
        <v>3037</v>
      </c>
      <c r="B520" s="84" t="s">
        <v>3038</v>
      </c>
      <c r="C520" s="84">
        <v>5</v>
      </c>
      <c r="D520" s="118">
        <v>0.005153110721449222</v>
      </c>
      <c r="E520" s="118">
        <v>2.1051694279993316</v>
      </c>
      <c r="F520" s="84" t="s">
        <v>2320</v>
      </c>
      <c r="G520" s="84" t="b">
        <v>0</v>
      </c>
      <c r="H520" s="84" t="b">
        <v>0</v>
      </c>
      <c r="I520" s="84" t="b">
        <v>0</v>
      </c>
      <c r="J520" s="84" t="b">
        <v>0</v>
      </c>
      <c r="K520" s="84" t="b">
        <v>0</v>
      </c>
      <c r="L520" s="84" t="b">
        <v>0</v>
      </c>
    </row>
    <row r="521" spans="1:12" ht="15">
      <c r="A521" s="84" t="s">
        <v>3038</v>
      </c>
      <c r="B521" s="84" t="s">
        <v>2992</v>
      </c>
      <c r="C521" s="84">
        <v>5</v>
      </c>
      <c r="D521" s="118">
        <v>0.005153110721449222</v>
      </c>
      <c r="E521" s="118">
        <v>1.8498969228960256</v>
      </c>
      <c r="F521" s="84" t="s">
        <v>2320</v>
      </c>
      <c r="G521" s="84" t="b">
        <v>0</v>
      </c>
      <c r="H521" s="84" t="b">
        <v>0</v>
      </c>
      <c r="I521" s="84" t="b">
        <v>0</v>
      </c>
      <c r="J521" s="84" t="b">
        <v>0</v>
      </c>
      <c r="K521" s="84" t="b">
        <v>0</v>
      </c>
      <c r="L521" s="84" t="b">
        <v>0</v>
      </c>
    </row>
    <row r="522" spans="1:12" ht="15">
      <c r="A522" s="84" t="s">
        <v>3040</v>
      </c>
      <c r="B522" s="84" t="s">
        <v>3041</v>
      </c>
      <c r="C522" s="84">
        <v>4</v>
      </c>
      <c r="D522" s="118">
        <v>0.0047089334365122155</v>
      </c>
      <c r="E522" s="118">
        <v>2.202079441007388</v>
      </c>
      <c r="F522" s="84" t="s">
        <v>2320</v>
      </c>
      <c r="G522" s="84" t="b">
        <v>0</v>
      </c>
      <c r="H522" s="84" t="b">
        <v>0</v>
      </c>
      <c r="I522" s="84" t="b">
        <v>0</v>
      </c>
      <c r="J522" s="84" t="b">
        <v>0</v>
      </c>
      <c r="K522" s="84" t="b">
        <v>0</v>
      </c>
      <c r="L522" s="84" t="b">
        <v>0</v>
      </c>
    </row>
    <row r="523" spans="1:12" ht="15">
      <c r="A523" s="84" t="s">
        <v>3041</v>
      </c>
      <c r="B523" s="84" t="s">
        <v>3042</v>
      </c>
      <c r="C523" s="84">
        <v>4</v>
      </c>
      <c r="D523" s="118">
        <v>0.0047089334365122155</v>
      </c>
      <c r="E523" s="118">
        <v>2.202079441007388</v>
      </c>
      <c r="F523" s="84" t="s">
        <v>2320</v>
      </c>
      <c r="G523" s="84" t="b">
        <v>0</v>
      </c>
      <c r="H523" s="84" t="b">
        <v>0</v>
      </c>
      <c r="I523" s="84" t="b">
        <v>0</v>
      </c>
      <c r="J523" s="84" t="b">
        <v>0</v>
      </c>
      <c r="K523" s="84" t="b">
        <v>0</v>
      </c>
      <c r="L523" s="84" t="b">
        <v>0</v>
      </c>
    </row>
    <row r="524" spans="1:12" ht="15">
      <c r="A524" s="84" t="s">
        <v>3042</v>
      </c>
      <c r="B524" s="84" t="s">
        <v>542</v>
      </c>
      <c r="C524" s="84">
        <v>4</v>
      </c>
      <c r="D524" s="118">
        <v>0.0047089334365122155</v>
      </c>
      <c r="E524" s="118">
        <v>2.202079441007388</v>
      </c>
      <c r="F524" s="84" t="s">
        <v>2320</v>
      </c>
      <c r="G524" s="84" t="b">
        <v>0</v>
      </c>
      <c r="H524" s="84" t="b">
        <v>0</v>
      </c>
      <c r="I524" s="84" t="b">
        <v>0</v>
      </c>
      <c r="J524" s="84" t="b">
        <v>0</v>
      </c>
      <c r="K524" s="84" t="b">
        <v>0</v>
      </c>
      <c r="L524" s="84" t="b">
        <v>0</v>
      </c>
    </row>
    <row r="525" spans="1:12" ht="15">
      <c r="A525" s="84" t="s">
        <v>542</v>
      </c>
      <c r="B525" s="84" t="s">
        <v>3043</v>
      </c>
      <c r="C525" s="84">
        <v>4</v>
      </c>
      <c r="D525" s="118">
        <v>0.0047089334365122155</v>
      </c>
      <c r="E525" s="118">
        <v>2.202079441007388</v>
      </c>
      <c r="F525" s="84" t="s">
        <v>2320</v>
      </c>
      <c r="G525" s="84" t="b">
        <v>0</v>
      </c>
      <c r="H525" s="84" t="b">
        <v>0</v>
      </c>
      <c r="I525" s="84" t="b">
        <v>0</v>
      </c>
      <c r="J525" s="84" t="b">
        <v>0</v>
      </c>
      <c r="K525" s="84" t="b">
        <v>0</v>
      </c>
      <c r="L525" s="84" t="b">
        <v>0</v>
      </c>
    </row>
    <row r="526" spans="1:12" ht="15">
      <c r="A526" s="84" t="s">
        <v>3043</v>
      </c>
      <c r="B526" s="84" t="s">
        <v>2411</v>
      </c>
      <c r="C526" s="84">
        <v>4</v>
      </c>
      <c r="D526" s="118">
        <v>0.0047089334365122155</v>
      </c>
      <c r="E526" s="118">
        <v>2.025988181951707</v>
      </c>
      <c r="F526" s="84" t="s">
        <v>2320</v>
      </c>
      <c r="G526" s="84" t="b">
        <v>0</v>
      </c>
      <c r="H526" s="84" t="b">
        <v>0</v>
      </c>
      <c r="I526" s="84" t="b">
        <v>0</v>
      </c>
      <c r="J526" s="84" t="b">
        <v>0</v>
      </c>
      <c r="K526" s="84" t="b">
        <v>0</v>
      </c>
      <c r="L526" s="84" t="b">
        <v>0</v>
      </c>
    </row>
    <row r="527" spans="1:12" ht="15">
      <c r="A527" s="84" t="s">
        <v>2411</v>
      </c>
      <c r="B527" s="84" t="s">
        <v>3044</v>
      </c>
      <c r="C527" s="84">
        <v>4</v>
      </c>
      <c r="D527" s="118">
        <v>0.0047089334365122155</v>
      </c>
      <c r="E527" s="118">
        <v>2.025988181951707</v>
      </c>
      <c r="F527" s="84" t="s">
        <v>2320</v>
      </c>
      <c r="G527" s="84" t="b">
        <v>0</v>
      </c>
      <c r="H527" s="84" t="b">
        <v>0</v>
      </c>
      <c r="I527" s="84" t="b">
        <v>0</v>
      </c>
      <c r="J527" s="84" t="b">
        <v>0</v>
      </c>
      <c r="K527" s="84" t="b">
        <v>0</v>
      </c>
      <c r="L527" s="84" t="b">
        <v>0</v>
      </c>
    </row>
    <row r="528" spans="1:12" ht="15">
      <c r="A528" s="84" t="s">
        <v>3044</v>
      </c>
      <c r="B528" s="84" t="s">
        <v>3045</v>
      </c>
      <c r="C528" s="84">
        <v>4</v>
      </c>
      <c r="D528" s="118">
        <v>0.0047089334365122155</v>
      </c>
      <c r="E528" s="118">
        <v>2.202079441007388</v>
      </c>
      <c r="F528" s="84" t="s">
        <v>2320</v>
      </c>
      <c r="G528" s="84" t="b">
        <v>0</v>
      </c>
      <c r="H528" s="84" t="b">
        <v>0</v>
      </c>
      <c r="I528" s="84" t="b">
        <v>0</v>
      </c>
      <c r="J528" s="84" t="b">
        <v>0</v>
      </c>
      <c r="K528" s="84" t="b">
        <v>0</v>
      </c>
      <c r="L528" s="84" t="b">
        <v>0</v>
      </c>
    </row>
    <row r="529" spans="1:12" ht="15">
      <c r="A529" s="84" t="s">
        <v>3045</v>
      </c>
      <c r="B529" s="84" t="s">
        <v>3046</v>
      </c>
      <c r="C529" s="84">
        <v>4</v>
      </c>
      <c r="D529" s="118">
        <v>0.0047089334365122155</v>
      </c>
      <c r="E529" s="118">
        <v>2.202079441007388</v>
      </c>
      <c r="F529" s="84" t="s">
        <v>2320</v>
      </c>
      <c r="G529" s="84" t="b">
        <v>0</v>
      </c>
      <c r="H529" s="84" t="b">
        <v>0</v>
      </c>
      <c r="I529" s="84" t="b">
        <v>0</v>
      </c>
      <c r="J529" s="84" t="b">
        <v>0</v>
      </c>
      <c r="K529" s="84" t="b">
        <v>0</v>
      </c>
      <c r="L529" s="84" t="b">
        <v>0</v>
      </c>
    </row>
    <row r="530" spans="1:12" ht="15">
      <c r="A530" s="84" t="s">
        <v>2446</v>
      </c>
      <c r="B530" s="84" t="s">
        <v>2444</v>
      </c>
      <c r="C530" s="84">
        <v>4</v>
      </c>
      <c r="D530" s="118">
        <v>0.0047089334365122155</v>
      </c>
      <c r="E530" s="118">
        <v>1.5031094366713693</v>
      </c>
      <c r="F530" s="84" t="s">
        <v>2320</v>
      </c>
      <c r="G530" s="84" t="b">
        <v>0</v>
      </c>
      <c r="H530" s="84" t="b">
        <v>0</v>
      </c>
      <c r="I530" s="84" t="b">
        <v>0</v>
      </c>
      <c r="J530" s="84" t="b">
        <v>0</v>
      </c>
      <c r="K530" s="84" t="b">
        <v>0</v>
      </c>
      <c r="L530" s="84" t="b">
        <v>0</v>
      </c>
    </row>
    <row r="531" spans="1:12" ht="15">
      <c r="A531" s="84" t="s">
        <v>2445</v>
      </c>
      <c r="B531" s="84" t="s">
        <v>2462</v>
      </c>
      <c r="C531" s="84">
        <v>4</v>
      </c>
      <c r="D531" s="118">
        <v>0.0047089334365122155</v>
      </c>
      <c r="E531" s="118">
        <v>0.7249581862877256</v>
      </c>
      <c r="F531" s="84" t="s">
        <v>2320</v>
      </c>
      <c r="G531" s="84" t="b">
        <v>0</v>
      </c>
      <c r="H531" s="84" t="b">
        <v>0</v>
      </c>
      <c r="I531" s="84" t="b">
        <v>0</v>
      </c>
      <c r="J531" s="84" t="b">
        <v>0</v>
      </c>
      <c r="K531" s="84" t="b">
        <v>0</v>
      </c>
      <c r="L531" s="84" t="b">
        <v>0</v>
      </c>
    </row>
    <row r="532" spans="1:12" ht="15">
      <c r="A532" s="84" t="s">
        <v>2459</v>
      </c>
      <c r="B532" s="84" t="s">
        <v>2961</v>
      </c>
      <c r="C532" s="84">
        <v>4</v>
      </c>
      <c r="D532" s="118">
        <v>0.0047089334365122155</v>
      </c>
      <c r="E532" s="118">
        <v>1.260071387985075</v>
      </c>
      <c r="F532" s="84" t="s">
        <v>2320</v>
      </c>
      <c r="G532" s="84" t="b">
        <v>0</v>
      </c>
      <c r="H532" s="84" t="b">
        <v>0</v>
      </c>
      <c r="I532" s="84" t="b">
        <v>0</v>
      </c>
      <c r="J532" s="84" t="b">
        <v>0</v>
      </c>
      <c r="K532" s="84" t="b">
        <v>0</v>
      </c>
      <c r="L532" s="84" t="b">
        <v>0</v>
      </c>
    </row>
    <row r="533" spans="1:12" ht="15">
      <c r="A533" s="84" t="s">
        <v>2445</v>
      </c>
      <c r="B533" s="84" t="s">
        <v>2993</v>
      </c>
      <c r="C533" s="84">
        <v>4</v>
      </c>
      <c r="D533" s="118">
        <v>0.0047089334365122155</v>
      </c>
      <c r="E533" s="118">
        <v>1.2989894540154445</v>
      </c>
      <c r="F533" s="84" t="s">
        <v>2320</v>
      </c>
      <c r="G533" s="84" t="b">
        <v>0</v>
      </c>
      <c r="H533" s="84" t="b">
        <v>0</v>
      </c>
      <c r="I533" s="84" t="b">
        <v>0</v>
      </c>
      <c r="J533" s="84" t="b">
        <v>0</v>
      </c>
      <c r="K533" s="84" t="b">
        <v>0</v>
      </c>
      <c r="L533" s="84" t="b">
        <v>0</v>
      </c>
    </row>
    <row r="534" spans="1:12" ht="15">
      <c r="A534" s="84" t="s">
        <v>2503</v>
      </c>
      <c r="B534" s="84" t="s">
        <v>2447</v>
      </c>
      <c r="C534" s="84">
        <v>4</v>
      </c>
      <c r="D534" s="118">
        <v>0.0047089334365122155</v>
      </c>
      <c r="E534" s="118">
        <v>1.2243558357185402</v>
      </c>
      <c r="F534" s="84" t="s">
        <v>2320</v>
      </c>
      <c r="G534" s="84" t="b">
        <v>0</v>
      </c>
      <c r="H534" s="84" t="b">
        <v>0</v>
      </c>
      <c r="I534" s="84" t="b">
        <v>0</v>
      </c>
      <c r="J534" s="84" t="b">
        <v>0</v>
      </c>
      <c r="K534" s="84" t="b">
        <v>0</v>
      </c>
      <c r="L534" s="84" t="b">
        <v>0</v>
      </c>
    </row>
    <row r="535" spans="1:12" ht="15">
      <c r="A535" s="84" t="s">
        <v>2503</v>
      </c>
      <c r="B535" s="84" t="s">
        <v>2947</v>
      </c>
      <c r="C535" s="84">
        <v>4</v>
      </c>
      <c r="D535" s="118">
        <v>0.0047089334365122155</v>
      </c>
      <c r="E535" s="118">
        <v>1.5488669272320443</v>
      </c>
      <c r="F535" s="84" t="s">
        <v>2320</v>
      </c>
      <c r="G535" s="84" t="b">
        <v>0</v>
      </c>
      <c r="H535" s="84" t="b">
        <v>0</v>
      </c>
      <c r="I535" s="84" t="b">
        <v>0</v>
      </c>
      <c r="J535" s="84" t="b">
        <v>0</v>
      </c>
      <c r="K535" s="84" t="b">
        <v>0</v>
      </c>
      <c r="L535" s="84" t="b">
        <v>0</v>
      </c>
    </row>
    <row r="536" spans="1:12" ht="15">
      <c r="A536" s="84" t="s">
        <v>2445</v>
      </c>
      <c r="B536" s="84" t="s">
        <v>2502</v>
      </c>
      <c r="C536" s="84">
        <v>4</v>
      </c>
      <c r="D536" s="118">
        <v>0.0047089334365122155</v>
      </c>
      <c r="E536" s="118">
        <v>0.9468069359040819</v>
      </c>
      <c r="F536" s="84" t="s">
        <v>2320</v>
      </c>
      <c r="G536" s="84" t="b">
        <v>0</v>
      </c>
      <c r="H536" s="84" t="b">
        <v>0</v>
      </c>
      <c r="I536" s="84" t="b">
        <v>0</v>
      </c>
      <c r="J536" s="84" t="b">
        <v>0</v>
      </c>
      <c r="K536" s="84" t="b">
        <v>0</v>
      </c>
      <c r="L536" s="84" t="b">
        <v>0</v>
      </c>
    </row>
    <row r="537" spans="1:12" ht="15">
      <c r="A537" s="84" t="s">
        <v>367</v>
      </c>
      <c r="B537" s="84" t="s">
        <v>3040</v>
      </c>
      <c r="C537" s="84">
        <v>3</v>
      </c>
      <c r="D537" s="118">
        <v>0.0040987442677395325</v>
      </c>
      <c r="E537" s="118">
        <v>2.327018177615688</v>
      </c>
      <c r="F537" s="84" t="s">
        <v>2320</v>
      </c>
      <c r="G537" s="84" t="b">
        <v>0</v>
      </c>
      <c r="H537" s="84" t="b">
        <v>0</v>
      </c>
      <c r="I537" s="84" t="b">
        <v>0</v>
      </c>
      <c r="J537" s="84" t="b">
        <v>0</v>
      </c>
      <c r="K537" s="84" t="b">
        <v>0</v>
      </c>
      <c r="L537" s="84" t="b">
        <v>0</v>
      </c>
    </row>
    <row r="538" spans="1:12" ht="15">
      <c r="A538" s="84" t="s">
        <v>3046</v>
      </c>
      <c r="B538" s="84" t="s">
        <v>3066</v>
      </c>
      <c r="C538" s="84">
        <v>3</v>
      </c>
      <c r="D538" s="118">
        <v>0.0040987442677395325</v>
      </c>
      <c r="E538" s="118">
        <v>2.202079441007388</v>
      </c>
      <c r="F538" s="84" t="s">
        <v>2320</v>
      </c>
      <c r="G538" s="84" t="b">
        <v>0</v>
      </c>
      <c r="H538" s="84" t="b">
        <v>0</v>
      </c>
      <c r="I538" s="84" t="b">
        <v>0</v>
      </c>
      <c r="J538" s="84" t="b">
        <v>0</v>
      </c>
      <c r="K538" s="84" t="b">
        <v>0</v>
      </c>
      <c r="L538" s="84" t="b">
        <v>0</v>
      </c>
    </row>
    <row r="539" spans="1:12" ht="15">
      <c r="A539" s="84" t="s">
        <v>2946</v>
      </c>
      <c r="B539" s="84" t="s">
        <v>2444</v>
      </c>
      <c r="C539" s="84">
        <v>3</v>
      </c>
      <c r="D539" s="118">
        <v>0.0040987442677395325</v>
      </c>
      <c r="E539" s="118">
        <v>1.4750807130711256</v>
      </c>
      <c r="F539" s="84" t="s">
        <v>2320</v>
      </c>
      <c r="G539" s="84" t="b">
        <v>0</v>
      </c>
      <c r="H539" s="84" t="b">
        <v>0</v>
      </c>
      <c r="I539" s="84" t="b">
        <v>0</v>
      </c>
      <c r="J539" s="84" t="b">
        <v>0</v>
      </c>
      <c r="K539" s="84" t="b">
        <v>0</v>
      </c>
      <c r="L539" s="84" t="b">
        <v>0</v>
      </c>
    </row>
    <row r="540" spans="1:12" ht="15">
      <c r="A540" s="84" t="s">
        <v>2444</v>
      </c>
      <c r="B540" s="84" t="s">
        <v>2446</v>
      </c>
      <c r="C540" s="84">
        <v>3</v>
      </c>
      <c r="D540" s="118">
        <v>0.0040987442677395325</v>
      </c>
      <c r="E540" s="118">
        <v>1.3781707000630692</v>
      </c>
      <c r="F540" s="84" t="s">
        <v>2320</v>
      </c>
      <c r="G540" s="84" t="b">
        <v>0</v>
      </c>
      <c r="H540" s="84" t="b">
        <v>0</v>
      </c>
      <c r="I540" s="84" t="b">
        <v>0</v>
      </c>
      <c r="J540" s="84" t="b">
        <v>0</v>
      </c>
      <c r="K540" s="84" t="b">
        <v>0</v>
      </c>
      <c r="L540" s="84" t="b">
        <v>0</v>
      </c>
    </row>
    <row r="541" spans="1:12" ht="15">
      <c r="A541" s="84" t="s">
        <v>2444</v>
      </c>
      <c r="B541" s="84" t="s">
        <v>3053</v>
      </c>
      <c r="C541" s="84">
        <v>3</v>
      </c>
      <c r="D541" s="118">
        <v>0.0040987442677395325</v>
      </c>
      <c r="E541" s="118">
        <v>1.9010494453434068</v>
      </c>
      <c r="F541" s="84" t="s">
        <v>2320</v>
      </c>
      <c r="G541" s="84" t="b">
        <v>0</v>
      </c>
      <c r="H541" s="84" t="b">
        <v>0</v>
      </c>
      <c r="I541" s="84" t="b">
        <v>0</v>
      </c>
      <c r="J541" s="84" t="b">
        <v>0</v>
      </c>
      <c r="K541" s="84" t="b">
        <v>0</v>
      </c>
      <c r="L541" s="84" t="b">
        <v>0</v>
      </c>
    </row>
    <row r="542" spans="1:12" ht="15">
      <c r="A542" s="84" t="s">
        <v>3053</v>
      </c>
      <c r="B542" s="84" t="s">
        <v>3078</v>
      </c>
      <c r="C542" s="84">
        <v>3</v>
      </c>
      <c r="D542" s="118">
        <v>0.0040987442677395325</v>
      </c>
      <c r="E542" s="118">
        <v>2.327018177615688</v>
      </c>
      <c r="F542" s="84" t="s">
        <v>2320</v>
      </c>
      <c r="G542" s="84" t="b">
        <v>0</v>
      </c>
      <c r="H542" s="84" t="b">
        <v>0</v>
      </c>
      <c r="I542" s="84" t="b">
        <v>0</v>
      </c>
      <c r="J542" s="84" t="b">
        <v>0</v>
      </c>
      <c r="K542" s="84" t="b">
        <v>0</v>
      </c>
      <c r="L542" s="84" t="b">
        <v>0</v>
      </c>
    </row>
    <row r="543" spans="1:12" ht="15">
      <c r="A543" s="84" t="s">
        <v>3078</v>
      </c>
      <c r="B543" s="84" t="s">
        <v>2961</v>
      </c>
      <c r="C543" s="84">
        <v>3</v>
      </c>
      <c r="D543" s="118">
        <v>0.0040987442677395325</v>
      </c>
      <c r="E543" s="118">
        <v>1.9590413923210934</v>
      </c>
      <c r="F543" s="84" t="s">
        <v>2320</v>
      </c>
      <c r="G543" s="84" t="b">
        <v>0</v>
      </c>
      <c r="H543" s="84" t="b">
        <v>0</v>
      </c>
      <c r="I543" s="84" t="b">
        <v>0</v>
      </c>
      <c r="J543" s="84" t="b">
        <v>0</v>
      </c>
      <c r="K543" s="84" t="b">
        <v>0</v>
      </c>
      <c r="L543" s="84" t="b">
        <v>0</v>
      </c>
    </row>
    <row r="544" spans="1:12" ht="15">
      <c r="A544" s="84" t="s">
        <v>2445</v>
      </c>
      <c r="B544" s="84" t="s">
        <v>3079</v>
      </c>
      <c r="C544" s="84">
        <v>3</v>
      </c>
      <c r="D544" s="118">
        <v>0.0040987442677395325</v>
      </c>
      <c r="E544" s="118">
        <v>1.2989894540154445</v>
      </c>
      <c r="F544" s="84" t="s">
        <v>2320</v>
      </c>
      <c r="G544" s="84" t="b">
        <v>0</v>
      </c>
      <c r="H544" s="84" t="b">
        <v>0</v>
      </c>
      <c r="I544" s="84" t="b">
        <v>0</v>
      </c>
      <c r="J544" s="84" t="b">
        <v>0</v>
      </c>
      <c r="K544" s="84" t="b">
        <v>0</v>
      </c>
      <c r="L544" s="84" t="b">
        <v>0</v>
      </c>
    </row>
    <row r="545" spans="1:12" ht="15">
      <c r="A545" s="84" t="s">
        <v>3079</v>
      </c>
      <c r="B545" s="84" t="s">
        <v>2476</v>
      </c>
      <c r="C545" s="84">
        <v>3</v>
      </c>
      <c r="D545" s="118">
        <v>0.0040987442677395325</v>
      </c>
      <c r="E545" s="118">
        <v>2.327018177615688</v>
      </c>
      <c r="F545" s="84" t="s">
        <v>2320</v>
      </c>
      <c r="G545" s="84" t="b">
        <v>0</v>
      </c>
      <c r="H545" s="84" t="b">
        <v>0</v>
      </c>
      <c r="I545" s="84" t="b">
        <v>0</v>
      </c>
      <c r="J545" s="84" t="b">
        <v>0</v>
      </c>
      <c r="K545" s="84" t="b">
        <v>0</v>
      </c>
      <c r="L545" s="84" t="b">
        <v>0</v>
      </c>
    </row>
    <row r="546" spans="1:12" ht="15">
      <c r="A546" s="84" t="s">
        <v>2476</v>
      </c>
      <c r="B546" s="84" t="s">
        <v>3080</v>
      </c>
      <c r="C546" s="84">
        <v>3</v>
      </c>
      <c r="D546" s="118">
        <v>0.0040987442677395325</v>
      </c>
      <c r="E546" s="118">
        <v>2.327018177615688</v>
      </c>
      <c r="F546" s="84" t="s">
        <v>2320</v>
      </c>
      <c r="G546" s="84" t="b">
        <v>0</v>
      </c>
      <c r="H546" s="84" t="b">
        <v>0</v>
      </c>
      <c r="I546" s="84" t="b">
        <v>0</v>
      </c>
      <c r="J546" s="84" t="b">
        <v>0</v>
      </c>
      <c r="K546" s="84" t="b">
        <v>0</v>
      </c>
      <c r="L546" s="84" t="b">
        <v>0</v>
      </c>
    </row>
    <row r="547" spans="1:12" ht="15">
      <c r="A547" s="84" t="s">
        <v>3080</v>
      </c>
      <c r="B547" s="84" t="s">
        <v>3081</v>
      </c>
      <c r="C547" s="84">
        <v>3</v>
      </c>
      <c r="D547" s="118">
        <v>0.0040987442677395325</v>
      </c>
      <c r="E547" s="118">
        <v>2.327018177615688</v>
      </c>
      <c r="F547" s="84" t="s">
        <v>2320</v>
      </c>
      <c r="G547" s="84" t="b">
        <v>0</v>
      </c>
      <c r="H547" s="84" t="b">
        <v>0</v>
      </c>
      <c r="I547" s="84" t="b">
        <v>0</v>
      </c>
      <c r="J547" s="84" t="b">
        <v>0</v>
      </c>
      <c r="K547" s="84" t="b">
        <v>0</v>
      </c>
      <c r="L547" s="84" t="b">
        <v>0</v>
      </c>
    </row>
    <row r="548" spans="1:12" ht="15">
      <c r="A548" s="84" t="s">
        <v>3081</v>
      </c>
      <c r="B548" s="84" t="s">
        <v>2445</v>
      </c>
      <c r="C548" s="84">
        <v>3</v>
      </c>
      <c r="D548" s="118">
        <v>0.0040987442677395325</v>
      </c>
      <c r="E548" s="118">
        <v>1.2989894540154445</v>
      </c>
      <c r="F548" s="84" t="s">
        <v>2320</v>
      </c>
      <c r="G548" s="84" t="b">
        <v>0</v>
      </c>
      <c r="H548" s="84" t="b">
        <v>0</v>
      </c>
      <c r="I548" s="84" t="b">
        <v>0</v>
      </c>
      <c r="J548" s="84" t="b">
        <v>0</v>
      </c>
      <c r="K548" s="84" t="b">
        <v>0</v>
      </c>
      <c r="L548" s="84" t="b">
        <v>0</v>
      </c>
    </row>
    <row r="549" spans="1:12" ht="15">
      <c r="A549" s="84" t="s">
        <v>2462</v>
      </c>
      <c r="B549" s="84" t="s">
        <v>2458</v>
      </c>
      <c r="C549" s="84">
        <v>3</v>
      </c>
      <c r="D549" s="118">
        <v>0.0040987442677395325</v>
      </c>
      <c r="E549" s="118">
        <v>0.8041394323353505</v>
      </c>
      <c r="F549" s="84" t="s">
        <v>2320</v>
      </c>
      <c r="G549" s="84" t="b">
        <v>0</v>
      </c>
      <c r="H549" s="84" t="b">
        <v>0</v>
      </c>
      <c r="I549" s="84" t="b">
        <v>0</v>
      </c>
      <c r="J549" s="84" t="b">
        <v>0</v>
      </c>
      <c r="K549" s="84" t="b">
        <v>0</v>
      </c>
      <c r="L549" s="84" t="b">
        <v>0</v>
      </c>
    </row>
    <row r="550" spans="1:12" ht="15">
      <c r="A550" s="84" t="s">
        <v>2993</v>
      </c>
      <c r="B550" s="84" t="s">
        <v>2955</v>
      </c>
      <c r="C550" s="84">
        <v>3</v>
      </c>
      <c r="D550" s="118">
        <v>0.0040987442677395325</v>
      </c>
      <c r="E550" s="118">
        <v>1.9010494453434068</v>
      </c>
      <c r="F550" s="84" t="s">
        <v>2320</v>
      </c>
      <c r="G550" s="84" t="b">
        <v>0</v>
      </c>
      <c r="H550" s="84" t="b">
        <v>0</v>
      </c>
      <c r="I550" s="84" t="b">
        <v>0</v>
      </c>
      <c r="J550" s="84" t="b">
        <v>0</v>
      </c>
      <c r="K550" s="84" t="b">
        <v>0</v>
      </c>
      <c r="L550" s="84" t="b">
        <v>0</v>
      </c>
    </row>
    <row r="551" spans="1:12" ht="15">
      <c r="A551" s="84" t="s">
        <v>2955</v>
      </c>
      <c r="B551" s="84" t="s">
        <v>2445</v>
      </c>
      <c r="C551" s="84">
        <v>3</v>
      </c>
      <c r="D551" s="118">
        <v>0.0040987442677395325</v>
      </c>
      <c r="E551" s="118">
        <v>0.9979594583514633</v>
      </c>
      <c r="F551" s="84" t="s">
        <v>2320</v>
      </c>
      <c r="G551" s="84" t="b">
        <v>0</v>
      </c>
      <c r="H551" s="84" t="b">
        <v>0</v>
      </c>
      <c r="I551" s="84" t="b">
        <v>0</v>
      </c>
      <c r="J551" s="84" t="b">
        <v>0</v>
      </c>
      <c r="K551" s="84" t="b">
        <v>0</v>
      </c>
      <c r="L551" s="84" t="b">
        <v>0</v>
      </c>
    </row>
    <row r="552" spans="1:12" ht="15">
      <c r="A552" s="84" t="s">
        <v>2445</v>
      </c>
      <c r="B552" s="84" t="s">
        <v>2503</v>
      </c>
      <c r="C552" s="84">
        <v>3</v>
      </c>
      <c r="D552" s="118">
        <v>0.0040987442677395325</v>
      </c>
      <c r="E552" s="118">
        <v>0.8730207217431633</v>
      </c>
      <c r="F552" s="84" t="s">
        <v>2320</v>
      </c>
      <c r="G552" s="84" t="b">
        <v>0</v>
      </c>
      <c r="H552" s="84" t="b">
        <v>0</v>
      </c>
      <c r="I552" s="84" t="b">
        <v>0</v>
      </c>
      <c r="J552" s="84" t="b">
        <v>0</v>
      </c>
      <c r="K552" s="84" t="b">
        <v>0</v>
      </c>
      <c r="L552" s="84" t="b">
        <v>0</v>
      </c>
    </row>
    <row r="553" spans="1:12" ht="15">
      <c r="A553" s="84" t="s">
        <v>2447</v>
      </c>
      <c r="B553" s="84" t="s">
        <v>2955</v>
      </c>
      <c r="C553" s="84">
        <v>3</v>
      </c>
      <c r="D553" s="118">
        <v>0.0040987442677395325</v>
      </c>
      <c r="E553" s="118">
        <v>1.5488669272320443</v>
      </c>
      <c r="F553" s="84" t="s">
        <v>2320</v>
      </c>
      <c r="G553" s="84" t="b">
        <v>0</v>
      </c>
      <c r="H553" s="84" t="b">
        <v>0</v>
      </c>
      <c r="I553" s="84" t="b">
        <v>0</v>
      </c>
      <c r="J553" s="84" t="b">
        <v>0</v>
      </c>
      <c r="K553" s="84" t="b">
        <v>0</v>
      </c>
      <c r="L553" s="84" t="b">
        <v>0</v>
      </c>
    </row>
    <row r="554" spans="1:12" ht="15">
      <c r="A554" s="84" t="s">
        <v>2955</v>
      </c>
      <c r="B554" s="84" t="s">
        <v>2502</v>
      </c>
      <c r="C554" s="84">
        <v>3</v>
      </c>
      <c r="D554" s="118">
        <v>0.0040987442677395325</v>
      </c>
      <c r="E554" s="118">
        <v>1.5488669272320443</v>
      </c>
      <c r="F554" s="84" t="s">
        <v>2320</v>
      </c>
      <c r="G554" s="84" t="b">
        <v>0</v>
      </c>
      <c r="H554" s="84" t="b">
        <v>0</v>
      </c>
      <c r="I554" s="84" t="b">
        <v>0</v>
      </c>
      <c r="J554" s="84" t="b">
        <v>0</v>
      </c>
      <c r="K554" s="84" t="b">
        <v>0</v>
      </c>
      <c r="L554" s="84" t="b">
        <v>0</v>
      </c>
    </row>
    <row r="555" spans="1:12" ht="15">
      <c r="A555" s="84" t="s">
        <v>2502</v>
      </c>
      <c r="B555" s="84" t="s">
        <v>2503</v>
      </c>
      <c r="C555" s="84">
        <v>3</v>
      </c>
      <c r="D555" s="118">
        <v>0.0040987442677395325</v>
      </c>
      <c r="E555" s="118">
        <v>1.4239281906237442</v>
      </c>
      <c r="F555" s="84" t="s">
        <v>2320</v>
      </c>
      <c r="G555" s="84" t="b">
        <v>0</v>
      </c>
      <c r="H555" s="84" t="b">
        <v>0</v>
      </c>
      <c r="I555" s="84" t="b">
        <v>0</v>
      </c>
      <c r="J555" s="84" t="b">
        <v>0</v>
      </c>
      <c r="K555" s="84" t="b">
        <v>0</v>
      </c>
      <c r="L555" s="84" t="b">
        <v>0</v>
      </c>
    </row>
    <row r="556" spans="1:12" ht="15">
      <c r="A556" s="84" t="s">
        <v>2947</v>
      </c>
      <c r="B556" s="84" t="s">
        <v>2445</v>
      </c>
      <c r="C556" s="84">
        <v>3</v>
      </c>
      <c r="D556" s="118">
        <v>0.0040987442677395325</v>
      </c>
      <c r="E556" s="118">
        <v>0.8218681992957819</v>
      </c>
      <c r="F556" s="84" t="s">
        <v>2320</v>
      </c>
      <c r="G556" s="84" t="b">
        <v>0</v>
      </c>
      <c r="H556" s="84" t="b">
        <v>0</v>
      </c>
      <c r="I556" s="84" t="b">
        <v>0</v>
      </c>
      <c r="J556" s="84" t="b">
        <v>0</v>
      </c>
      <c r="K556" s="84" t="b">
        <v>0</v>
      </c>
      <c r="L556" s="84" t="b">
        <v>0</v>
      </c>
    </row>
    <row r="557" spans="1:12" ht="15">
      <c r="A557" s="84" t="s">
        <v>2445</v>
      </c>
      <c r="B557" s="84" t="s">
        <v>2449</v>
      </c>
      <c r="C557" s="84">
        <v>3</v>
      </c>
      <c r="D557" s="118">
        <v>0.0040987442677395325</v>
      </c>
      <c r="E557" s="118">
        <v>0.6299826730568687</v>
      </c>
      <c r="F557" s="84" t="s">
        <v>2320</v>
      </c>
      <c r="G557" s="84" t="b">
        <v>0</v>
      </c>
      <c r="H557" s="84" t="b">
        <v>0</v>
      </c>
      <c r="I557" s="84" t="b">
        <v>0</v>
      </c>
      <c r="J557" s="84" t="b">
        <v>0</v>
      </c>
      <c r="K557" s="84" t="b">
        <v>0</v>
      </c>
      <c r="L557" s="84" t="b">
        <v>0</v>
      </c>
    </row>
    <row r="558" spans="1:12" ht="15">
      <c r="A558" s="84" t="s">
        <v>2449</v>
      </c>
      <c r="B558" s="84" t="s">
        <v>3082</v>
      </c>
      <c r="C558" s="84">
        <v>3</v>
      </c>
      <c r="D558" s="118">
        <v>0.0040987442677395325</v>
      </c>
      <c r="E558" s="118">
        <v>1.6580113966571124</v>
      </c>
      <c r="F558" s="84" t="s">
        <v>2320</v>
      </c>
      <c r="G558" s="84" t="b">
        <v>0</v>
      </c>
      <c r="H558" s="84" t="b">
        <v>0</v>
      </c>
      <c r="I558" s="84" t="b">
        <v>0</v>
      </c>
      <c r="J558" s="84" t="b">
        <v>0</v>
      </c>
      <c r="K558" s="84" t="b">
        <v>0</v>
      </c>
      <c r="L558" s="84" t="b">
        <v>0</v>
      </c>
    </row>
    <row r="559" spans="1:12" ht="15">
      <c r="A559" s="84" t="s">
        <v>3082</v>
      </c>
      <c r="B559" s="84" t="s">
        <v>2445</v>
      </c>
      <c r="C559" s="84">
        <v>3</v>
      </c>
      <c r="D559" s="118">
        <v>0.0040987442677395325</v>
      </c>
      <c r="E559" s="118">
        <v>1.2989894540154445</v>
      </c>
      <c r="F559" s="84" t="s">
        <v>2320</v>
      </c>
      <c r="G559" s="84" t="b">
        <v>0</v>
      </c>
      <c r="H559" s="84" t="b">
        <v>0</v>
      </c>
      <c r="I559" s="84" t="b">
        <v>0</v>
      </c>
      <c r="J559" s="84" t="b">
        <v>0</v>
      </c>
      <c r="K559" s="84" t="b">
        <v>0</v>
      </c>
      <c r="L559" s="84" t="b">
        <v>0</v>
      </c>
    </row>
    <row r="560" spans="1:12" ht="15">
      <c r="A560" s="84" t="s">
        <v>2502</v>
      </c>
      <c r="B560" s="84" t="s">
        <v>2464</v>
      </c>
      <c r="C560" s="84">
        <v>3</v>
      </c>
      <c r="D560" s="118">
        <v>0.0040987442677395325</v>
      </c>
      <c r="E560" s="118">
        <v>1.1808901419374498</v>
      </c>
      <c r="F560" s="84" t="s">
        <v>2320</v>
      </c>
      <c r="G560" s="84" t="b">
        <v>0</v>
      </c>
      <c r="H560" s="84" t="b">
        <v>0</v>
      </c>
      <c r="I560" s="84" t="b">
        <v>0</v>
      </c>
      <c r="J560" s="84" t="b">
        <v>0</v>
      </c>
      <c r="K560" s="84" t="b">
        <v>0</v>
      </c>
      <c r="L560" s="84" t="b">
        <v>0</v>
      </c>
    </row>
    <row r="561" spans="1:12" ht="15">
      <c r="A561" s="84" t="s">
        <v>2464</v>
      </c>
      <c r="B561" s="84" t="s">
        <v>3083</v>
      </c>
      <c r="C561" s="84">
        <v>3</v>
      </c>
      <c r="D561" s="118">
        <v>0.0040987442677395325</v>
      </c>
      <c r="E561" s="118">
        <v>1.6580113966571124</v>
      </c>
      <c r="F561" s="84" t="s">
        <v>2320</v>
      </c>
      <c r="G561" s="84" t="b">
        <v>0</v>
      </c>
      <c r="H561" s="84" t="b">
        <v>0</v>
      </c>
      <c r="I561" s="84" t="b">
        <v>0</v>
      </c>
      <c r="J561" s="84" t="b">
        <v>0</v>
      </c>
      <c r="K561" s="84" t="b">
        <v>0</v>
      </c>
      <c r="L561" s="84" t="b">
        <v>0</v>
      </c>
    </row>
    <row r="562" spans="1:12" ht="15">
      <c r="A562" s="84" t="s">
        <v>3083</v>
      </c>
      <c r="B562" s="84" t="s">
        <v>2948</v>
      </c>
      <c r="C562" s="84">
        <v>3</v>
      </c>
      <c r="D562" s="118">
        <v>0.0040987442677395325</v>
      </c>
      <c r="E562" s="118">
        <v>2.202079441007388</v>
      </c>
      <c r="F562" s="84" t="s">
        <v>2320</v>
      </c>
      <c r="G562" s="84" t="b">
        <v>0</v>
      </c>
      <c r="H562" s="84" t="b">
        <v>0</v>
      </c>
      <c r="I562" s="84" t="b">
        <v>0</v>
      </c>
      <c r="J562" s="84" t="b">
        <v>0</v>
      </c>
      <c r="K562" s="84" t="b">
        <v>0</v>
      </c>
      <c r="L562" s="84" t="b">
        <v>0</v>
      </c>
    </row>
    <row r="563" spans="1:12" ht="15">
      <c r="A563" s="84" t="s">
        <v>2948</v>
      </c>
      <c r="B563" s="84" t="s">
        <v>2463</v>
      </c>
      <c r="C563" s="84">
        <v>3</v>
      </c>
      <c r="D563" s="118">
        <v>0.0040987442677395325</v>
      </c>
      <c r="E563" s="118">
        <v>1.503109436671369</v>
      </c>
      <c r="F563" s="84" t="s">
        <v>2320</v>
      </c>
      <c r="G563" s="84" t="b">
        <v>0</v>
      </c>
      <c r="H563" s="84" t="b">
        <v>0</v>
      </c>
      <c r="I563" s="84" t="b">
        <v>0</v>
      </c>
      <c r="J563" s="84" t="b">
        <v>0</v>
      </c>
      <c r="K563" s="84" t="b">
        <v>0</v>
      </c>
      <c r="L563" s="84" t="b">
        <v>0</v>
      </c>
    </row>
    <row r="564" spans="1:12" ht="15">
      <c r="A564" s="84" t="s">
        <v>2463</v>
      </c>
      <c r="B564" s="84" t="s">
        <v>2445</v>
      </c>
      <c r="C564" s="84">
        <v>3</v>
      </c>
      <c r="D564" s="118">
        <v>0.0040987442677395325</v>
      </c>
      <c r="E564" s="118">
        <v>0.6000194496794256</v>
      </c>
      <c r="F564" s="84" t="s">
        <v>2320</v>
      </c>
      <c r="G564" s="84" t="b">
        <v>0</v>
      </c>
      <c r="H564" s="84" t="b">
        <v>0</v>
      </c>
      <c r="I564" s="84" t="b">
        <v>0</v>
      </c>
      <c r="J564" s="84" t="b">
        <v>0</v>
      </c>
      <c r="K564" s="84" t="b">
        <v>0</v>
      </c>
      <c r="L564" s="84" t="b">
        <v>0</v>
      </c>
    </row>
    <row r="565" spans="1:12" ht="15">
      <c r="A565" s="84" t="s">
        <v>2445</v>
      </c>
      <c r="B565" s="84" t="s">
        <v>3084</v>
      </c>
      <c r="C565" s="84">
        <v>3</v>
      </c>
      <c r="D565" s="118">
        <v>0.0040987442677395325</v>
      </c>
      <c r="E565" s="118">
        <v>1.2989894540154445</v>
      </c>
      <c r="F565" s="84" t="s">
        <v>2320</v>
      </c>
      <c r="G565" s="84" t="b">
        <v>0</v>
      </c>
      <c r="H565" s="84" t="b">
        <v>0</v>
      </c>
      <c r="I565" s="84" t="b">
        <v>0</v>
      </c>
      <c r="J565" s="84" t="b">
        <v>0</v>
      </c>
      <c r="K565" s="84" t="b">
        <v>0</v>
      </c>
      <c r="L565" s="84" t="b">
        <v>0</v>
      </c>
    </row>
    <row r="566" spans="1:12" ht="15">
      <c r="A566" s="84" t="s">
        <v>3084</v>
      </c>
      <c r="B566" s="84" t="s">
        <v>2992</v>
      </c>
      <c r="C566" s="84">
        <v>3</v>
      </c>
      <c r="D566" s="118">
        <v>0.0040987442677395325</v>
      </c>
      <c r="E566" s="118">
        <v>1.8498969228960256</v>
      </c>
      <c r="F566" s="84" t="s">
        <v>2320</v>
      </c>
      <c r="G566" s="84" t="b">
        <v>0</v>
      </c>
      <c r="H566" s="84" t="b">
        <v>0</v>
      </c>
      <c r="I566" s="84" t="b">
        <v>0</v>
      </c>
      <c r="J566" s="84" t="b">
        <v>0</v>
      </c>
      <c r="K566" s="84" t="b">
        <v>0</v>
      </c>
      <c r="L566" s="84" t="b">
        <v>0</v>
      </c>
    </row>
    <row r="567" spans="1:12" ht="15">
      <c r="A567" s="84" t="s">
        <v>2960</v>
      </c>
      <c r="B567" s="84" t="s">
        <v>3085</v>
      </c>
      <c r="C567" s="84">
        <v>2</v>
      </c>
      <c r="D567" s="118">
        <v>0.0032652987777537818</v>
      </c>
      <c r="E567" s="118">
        <v>2.1051694279993316</v>
      </c>
      <c r="F567" s="84" t="s">
        <v>2320</v>
      </c>
      <c r="G567" s="84" t="b">
        <v>0</v>
      </c>
      <c r="H567" s="84" t="b">
        <v>0</v>
      </c>
      <c r="I567" s="84" t="b">
        <v>0</v>
      </c>
      <c r="J567" s="84" t="b">
        <v>0</v>
      </c>
      <c r="K567" s="84" t="b">
        <v>1</v>
      </c>
      <c r="L567" s="84" t="b">
        <v>0</v>
      </c>
    </row>
    <row r="568" spans="1:12" ht="15">
      <c r="A568" s="84" t="s">
        <v>3085</v>
      </c>
      <c r="B568" s="84" t="s">
        <v>3086</v>
      </c>
      <c r="C568" s="84">
        <v>2</v>
      </c>
      <c r="D568" s="118">
        <v>0.0032652987777537818</v>
      </c>
      <c r="E568" s="118">
        <v>2.503109436671369</v>
      </c>
      <c r="F568" s="84" t="s">
        <v>2320</v>
      </c>
      <c r="G568" s="84" t="b">
        <v>0</v>
      </c>
      <c r="H568" s="84" t="b">
        <v>1</v>
      </c>
      <c r="I568" s="84" t="b">
        <v>0</v>
      </c>
      <c r="J568" s="84" t="b">
        <v>0</v>
      </c>
      <c r="K568" s="84" t="b">
        <v>0</v>
      </c>
      <c r="L568" s="84" t="b">
        <v>0</v>
      </c>
    </row>
    <row r="569" spans="1:12" ht="15">
      <c r="A569" s="84" t="s">
        <v>3086</v>
      </c>
      <c r="B569" s="84" t="s">
        <v>3087</v>
      </c>
      <c r="C569" s="84">
        <v>2</v>
      </c>
      <c r="D569" s="118">
        <v>0.0032652987777537818</v>
      </c>
      <c r="E569" s="118">
        <v>2.503109436671369</v>
      </c>
      <c r="F569" s="84" t="s">
        <v>2320</v>
      </c>
      <c r="G569" s="84" t="b">
        <v>0</v>
      </c>
      <c r="H569" s="84" t="b">
        <v>0</v>
      </c>
      <c r="I569" s="84" t="b">
        <v>0</v>
      </c>
      <c r="J569" s="84" t="b">
        <v>0</v>
      </c>
      <c r="K569" s="84" t="b">
        <v>1</v>
      </c>
      <c r="L569" s="84" t="b">
        <v>1</v>
      </c>
    </row>
    <row r="570" spans="1:12" ht="15">
      <c r="A570" s="84" t="s">
        <v>3087</v>
      </c>
      <c r="B570" s="84" t="s">
        <v>3088</v>
      </c>
      <c r="C570" s="84">
        <v>2</v>
      </c>
      <c r="D570" s="118">
        <v>0.0032652987777537818</v>
      </c>
      <c r="E570" s="118">
        <v>2.503109436671369</v>
      </c>
      <c r="F570" s="84" t="s">
        <v>2320</v>
      </c>
      <c r="G570" s="84" t="b">
        <v>0</v>
      </c>
      <c r="H570" s="84" t="b">
        <v>1</v>
      </c>
      <c r="I570" s="84" t="b">
        <v>1</v>
      </c>
      <c r="J570" s="84" t="b">
        <v>0</v>
      </c>
      <c r="K570" s="84" t="b">
        <v>0</v>
      </c>
      <c r="L570" s="84" t="b">
        <v>0</v>
      </c>
    </row>
    <row r="571" spans="1:12" ht="15">
      <c r="A571" s="84" t="s">
        <v>3088</v>
      </c>
      <c r="B571" s="84" t="s">
        <v>3002</v>
      </c>
      <c r="C571" s="84">
        <v>2</v>
      </c>
      <c r="D571" s="118">
        <v>0.0032652987777537818</v>
      </c>
      <c r="E571" s="118">
        <v>2.503109436671369</v>
      </c>
      <c r="F571" s="84" t="s">
        <v>2320</v>
      </c>
      <c r="G571" s="84" t="b">
        <v>0</v>
      </c>
      <c r="H571" s="84" t="b">
        <v>0</v>
      </c>
      <c r="I571" s="84" t="b">
        <v>0</v>
      </c>
      <c r="J571" s="84" t="b">
        <v>0</v>
      </c>
      <c r="K571" s="84" t="b">
        <v>0</v>
      </c>
      <c r="L571" s="84" t="b">
        <v>0</v>
      </c>
    </row>
    <row r="572" spans="1:12" ht="15">
      <c r="A572" s="84" t="s">
        <v>3089</v>
      </c>
      <c r="B572" s="84" t="s">
        <v>3090</v>
      </c>
      <c r="C572" s="84">
        <v>2</v>
      </c>
      <c r="D572" s="118">
        <v>0.0032652987777537818</v>
      </c>
      <c r="E572" s="118">
        <v>2.503109436671369</v>
      </c>
      <c r="F572" s="84" t="s">
        <v>2320</v>
      </c>
      <c r="G572" s="84" t="b">
        <v>0</v>
      </c>
      <c r="H572" s="84" t="b">
        <v>0</v>
      </c>
      <c r="I572" s="84" t="b">
        <v>0</v>
      </c>
      <c r="J572" s="84" t="b">
        <v>0</v>
      </c>
      <c r="K572" s="84" t="b">
        <v>0</v>
      </c>
      <c r="L572" s="84" t="b">
        <v>0</v>
      </c>
    </row>
    <row r="573" spans="1:12" ht="15">
      <c r="A573" s="84" t="s">
        <v>3090</v>
      </c>
      <c r="B573" s="84" t="s">
        <v>3091</v>
      </c>
      <c r="C573" s="84">
        <v>2</v>
      </c>
      <c r="D573" s="118">
        <v>0.0032652987777537818</v>
      </c>
      <c r="E573" s="118">
        <v>2.503109436671369</v>
      </c>
      <c r="F573" s="84" t="s">
        <v>2320</v>
      </c>
      <c r="G573" s="84" t="b">
        <v>0</v>
      </c>
      <c r="H573" s="84" t="b">
        <v>0</v>
      </c>
      <c r="I573" s="84" t="b">
        <v>0</v>
      </c>
      <c r="J573" s="84" t="b">
        <v>0</v>
      </c>
      <c r="K573" s="84" t="b">
        <v>0</v>
      </c>
      <c r="L573" s="84" t="b">
        <v>0</v>
      </c>
    </row>
    <row r="574" spans="1:12" ht="15">
      <c r="A574" s="84" t="s">
        <v>3091</v>
      </c>
      <c r="B574" s="84" t="s">
        <v>3092</v>
      </c>
      <c r="C574" s="84">
        <v>2</v>
      </c>
      <c r="D574" s="118">
        <v>0.0032652987777537818</v>
      </c>
      <c r="E574" s="118">
        <v>2.503109436671369</v>
      </c>
      <c r="F574" s="84" t="s">
        <v>2320</v>
      </c>
      <c r="G574" s="84" t="b">
        <v>0</v>
      </c>
      <c r="H574" s="84" t="b">
        <v>0</v>
      </c>
      <c r="I574" s="84" t="b">
        <v>0</v>
      </c>
      <c r="J574" s="84" t="b">
        <v>0</v>
      </c>
      <c r="K574" s="84" t="b">
        <v>0</v>
      </c>
      <c r="L574" s="84" t="b">
        <v>0</v>
      </c>
    </row>
    <row r="575" spans="1:12" ht="15">
      <c r="A575" s="84" t="s">
        <v>3092</v>
      </c>
      <c r="B575" s="84" t="s">
        <v>3093</v>
      </c>
      <c r="C575" s="84">
        <v>2</v>
      </c>
      <c r="D575" s="118">
        <v>0.0032652987777537818</v>
      </c>
      <c r="E575" s="118">
        <v>2.503109436671369</v>
      </c>
      <c r="F575" s="84" t="s">
        <v>2320</v>
      </c>
      <c r="G575" s="84" t="b">
        <v>0</v>
      </c>
      <c r="H575" s="84" t="b">
        <v>0</v>
      </c>
      <c r="I575" s="84" t="b">
        <v>0</v>
      </c>
      <c r="J575" s="84" t="b">
        <v>0</v>
      </c>
      <c r="K575" s="84" t="b">
        <v>0</v>
      </c>
      <c r="L575" s="84" t="b">
        <v>0</v>
      </c>
    </row>
    <row r="576" spans="1:12" ht="15">
      <c r="A576" s="84" t="s">
        <v>3093</v>
      </c>
      <c r="B576" s="84" t="s">
        <v>2951</v>
      </c>
      <c r="C576" s="84">
        <v>2</v>
      </c>
      <c r="D576" s="118">
        <v>0.0032652987777537818</v>
      </c>
      <c r="E576" s="118">
        <v>2.503109436671369</v>
      </c>
      <c r="F576" s="84" t="s">
        <v>2320</v>
      </c>
      <c r="G576" s="84" t="b">
        <v>0</v>
      </c>
      <c r="H576" s="84" t="b">
        <v>0</v>
      </c>
      <c r="I576" s="84" t="b">
        <v>0</v>
      </c>
      <c r="J576" s="84" t="b">
        <v>0</v>
      </c>
      <c r="K576" s="84" t="b">
        <v>0</v>
      </c>
      <c r="L576" s="84" t="b">
        <v>0</v>
      </c>
    </row>
    <row r="577" spans="1:12" ht="15">
      <c r="A577" s="84" t="s">
        <v>2951</v>
      </c>
      <c r="B577" s="84" t="s">
        <v>2411</v>
      </c>
      <c r="C577" s="84">
        <v>2</v>
      </c>
      <c r="D577" s="118">
        <v>0.0032652987777537818</v>
      </c>
      <c r="E577" s="118">
        <v>2.025988181951707</v>
      </c>
      <c r="F577" s="84" t="s">
        <v>2320</v>
      </c>
      <c r="G577" s="84" t="b">
        <v>0</v>
      </c>
      <c r="H577" s="84" t="b">
        <v>0</v>
      </c>
      <c r="I577" s="84" t="b">
        <v>0</v>
      </c>
      <c r="J577" s="84" t="b">
        <v>0</v>
      </c>
      <c r="K577" s="84" t="b">
        <v>0</v>
      </c>
      <c r="L577" s="84" t="b">
        <v>0</v>
      </c>
    </row>
    <row r="578" spans="1:12" ht="15">
      <c r="A578" s="84" t="s">
        <v>2411</v>
      </c>
      <c r="B578" s="84" t="s">
        <v>3004</v>
      </c>
      <c r="C578" s="84">
        <v>2</v>
      </c>
      <c r="D578" s="118">
        <v>0.0032652987777537818</v>
      </c>
      <c r="E578" s="118">
        <v>2.025988181951707</v>
      </c>
      <c r="F578" s="84" t="s">
        <v>2320</v>
      </c>
      <c r="G578" s="84" t="b">
        <v>0</v>
      </c>
      <c r="H578" s="84" t="b">
        <v>0</v>
      </c>
      <c r="I578" s="84" t="b">
        <v>0</v>
      </c>
      <c r="J578" s="84" t="b">
        <v>0</v>
      </c>
      <c r="K578" s="84" t="b">
        <v>0</v>
      </c>
      <c r="L578" s="84" t="b">
        <v>0</v>
      </c>
    </row>
    <row r="579" spans="1:12" ht="15">
      <c r="A579" s="84" t="s">
        <v>3004</v>
      </c>
      <c r="B579" s="84" t="s">
        <v>3094</v>
      </c>
      <c r="C579" s="84">
        <v>2</v>
      </c>
      <c r="D579" s="118">
        <v>0.0032652987777537818</v>
      </c>
      <c r="E579" s="118">
        <v>2.503109436671369</v>
      </c>
      <c r="F579" s="84" t="s">
        <v>2320</v>
      </c>
      <c r="G579" s="84" t="b">
        <v>0</v>
      </c>
      <c r="H579" s="84" t="b">
        <v>0</v>
      </c>
      <c r="I579" s="84" t="b">
        <v>0</v>
      </c>
      <c r="J579" s="84" t="b">
        <v>0</v>
      </c>
      <c r="K579" s="84" t="b">
        <v>0</v>
      </c>
      <c r="L579" s="84" t="b">
        <v>0</v>
      </c>
    </row>
    <row r="580" spans="1:12" ht="15">
      <c r="A580" s="84" t="s">
        <v>3094</v>
      </c>
      <c r="B580" s="84" t="s">
        <v>3095</v>
      </c>
      <c r="C580" s="84">
        <v>2</v>
      </c>
      <c r="D580" s="118">
        <v>0.0032652987777537818</v>
      </c>
      <c r="E580" s="118">
        <v>2.503109436671369</v>
      </c>
      <c r="F580" s="84" t="s">
        <v>2320</v>
      </c>
      <c r="G580" s="84" t="b">
        <v>0</v>
      </c>
      <c r="H580" s="84" t="b">
        <v>0</v>
      </c>
      <c r="I580" s="84" t="b">
        <v>0</v>
      </c>
      <c r="J580" s="84" t="b">
        <v>0</v>
      </c>
      <c r="K580" s="84" t="b">
        <v>0</v>
      </c>
      <c r="L580" s="84" t="b">
        <v>0</v>
      </c>
    </row>
    <row r="581" spans="1:12" ht="15">
      <c r="A581" s="84" t="s">
        <v>2960</v>
      </c>
      <c r="B581" s="84" t="s">
        <v>3154</v>
      </c>
      <c r="C581" s="84">
        <v>2</v>
      </c>
      <c r="D581" s="118">
        <v>0.0032652987777537818</v>
      </c>
      <c r="E581" s="118">
        <v>2.1051694279993316</v>
      </c>
      <c r="F581" s="84" t="s">
        <v>2320</v>
      </c>
      <c r="G581" s="84" t="b">
        <v>0</v>
      </c>
      <c r="H581" s="84" t="b">
        <v>0</v>
      </c>
      <c r="I581" s="84" t="b">
        <v>0</v>
      </c>
      <c r="J581" s="84" t="b">
        <v>0</v>
      </c>
      <c r="K581" s="84" t="b">
        <v>0</v>
      </c>
      <c r="L581" s="84" t="b">
        <v>0</v>
      </c>
    </row>
    <row r="582" spans="1:12" ht="15">
      <c r="A582" s="84" t="s">
        <v>2467</v>
      </c>
      <c r="B582" s="84" t="s">
        <v>2468</v>
      </c>
      <c r="C582" s="84">
        <v>19</v>
      </c>
      <c r="D582" s="118">
        <v>0</v>
      </c>
      <c r="E582" s="118">
        <v>1.08860232007319</v>
      </c>
      <c r="F582" s="84" t="s">
        <v>2321</v>
      </c>
      <c r="G582" s="84" t="b">
        <v>0</v>
      </c>
      <c r="H582" s="84" t="b">
        <v>0</v>
      </c>
      <c r="I582" s="84" t="b">
        <v>0</v>
      </c>
      <c r="J582" s="84" t="b">
        <v>0</v>
      </c>
      <c r="K582" s="84" t="b">
        <v>0</v>
      </c>
      <c r="L582" s="84" t="b">
        <v>0</v>
      </c>
    </row>
    <row r="583" spans="1:12" ht="15">
      <c r="A583" s="84" t="s">
        <v>2468</v>
      </c>
      <c r="B583" s="84" t="s">
        <v>2469</v>
      </c>
      <c r="C583" s="84">
        <v>19</v>
      </c>
      <c r="D583" s="118">
        <v>0</v>
      </c>
      <c r="E583" s="118">
        <v>1.08860232007319</v>
      </c>
      <c r="F583" s="84" t="s">
        <v>2321</v>
      </c>
      <c r="G583" s="84" t="b">
        <v>0</v>
      </c>
      <c r="H583" s="84" t="b">
        <v>0</v>
      </c>
      <c r="I583" s="84" t="b">
        <v>0</v>
      </c>
      <c r="J583" s="84" t="b">
        <v>0</v>
      </c>
      <c r="K583" s="84" t="b">
        <v>0</v>
      </c>
      <c r="L583" s="84" t="b">
        <v>0</v>
      </c>
    </row>
    <row r="584" spans="1:12" ht="15">
      <c r="A584" s="84" t="s">
        <v>2469</v>
      </c>
      <c r="B584" s="84" t="s">
        <v>2428</v>
      </c>
      <c r="C584" s="84">
        <v>19</v>
      </c>
      <c r="D584" s="118">
        <v>0</v>
      </c>
      <c r="E584" s="118">
        <v>1.08860232007319</v>
      </c>
      <c r="F584" s="84" t="s">
        <v>2321</v>
      </c>
      <c r="G584" s="84" t="b">
        <v>0</v>
      </c>
      <c r="H584" s="84" t="b">
        <v>0</v>
      </c>
      <c r="I584" s="84" t="b">
        <v>0</v>
      </c>
      <c r="J584" s="84" t="b">
        <v>0</v>
      </c>
      <c r="K584" s="84" t="b">
        <v>0</v>
      </c>
      <c r="L584" s="84" t="b">
        <v>0</v>
      </c>
    </row>
    <row r="585" spans="1:12" ht="15">
      <c r="A585" s="84" t="s">
        <v>2428</v>
      </c>
      <c r="B585" s="84" t="s">
        <v>2470</v>
      </c>
      <c r="C585" s="84">
        <v>19</v>
      </c>
      <c r="D585" s="118">
        <v>0</v>
      </c>
      <c r="E585" s="118">
        <v>1.08860232007319</v>
      </c>
      <c r="F585" s="84" t="s">
        <v>2321</v>
      </c>
      <c r="G585" s="84" t="b">
        <v>0</v>
      </c>
      <c r="H585" s="84" t="b">
        <v>0</v>
      </c>
      <c r="I585" s="84" t="b">
        <v>0</v>
      </c>
      <c r="J585" s="84" t="b">
        <v>0</v>
      </c>
      <c r="K585" s="84" t="b">
        <v>0</v>
      </c>
      <c r="L585" s="84" t="b">
        <v>0</v>
      </c>
    </row>
    <row r="586" spans="1:12" ht="15">
      <c r="A586" s="84" t="s">
        <v>2470</v>
      </c>
      <c r="B586" s="84" t="s">
        <v>2471</v>
      </c>
      <c r="C586" s="84">
        <v>19</v>
      </c>
      <c r="D586" s="118">
        <v>0</v>
      </c>
      <c r="E586" s="118">
        <v>1.08860232007319</v>
      </c>
      <c r="F586" s="84" t="s">
        <v>2321</v>
      </c>
      <c r="G586" s="84" t="b">
        <v>0</v>
      </c>
      <c r="H586" s="84" t="b">
        <v>0</v>
      </c>
      <c r="I586" s="84" t="b">
        <v>0</v>
      </c>
      <c r="J586" s="84" t="b">
        <v>0</v>
      </c>
      <c r="K586" s="84" t="b">
        <v>0</v>
      </c>
      <c r="L586" s="84" t="b">
        <v>0</v>
      </c>
    </row>
    <row r="587" spans="1:12" ht="15">
      <c r="A587" s="84" t="s">
        <v>2471</v>
      </c>
      <c r="B587" s="84" t="s">
        <v>2466</v>
      </c>
      <c r="C587" s="84">
        <v>19</v>
      </c>
      <c r="D587" s="118">
        <v>0</v>
      </c>
      <c r="E587" s="118">
        <v>1.0663259253620379</v>
      </c>
      <c r="F587" s="84" t="s">
        <v>2321</v>
      </c>
      <c r="G587" s="84" t="b">
        <v>0</v>
      </c>
      <c r="H587" s="84" t="b">
        <v>0</v>
      </c>
      <c r="I587" s="84" t="b">
        <v>0</v>
      </c>
      <c r="J587" s="84" t="b">
        <v>0</v>
      </c>
      <c r="K587" s="84" t="b">
        <v>0</v>
      </c>
      <c r="L587" s="84" t="b">
        <v>0</v>
      </c>
    </row>
    <row r="588" spans="1:12" ht="15">
      <c r="A588" s="84" t="s">
        <v>2466</v>
      </c>
      <c r="B588" s="84" t="s">
        <v>2472</v>
      </c>
      <c r="C588" s="84">
        <v>19</v>
      </c>
      <c r="D588" s="118">
        <v>0</v>
      </c>
      <c r="E588" s="118">
        <v>1.0663259253620379</v>
      </c>
      <c r="F588" s="84" t="s">
        <v>2321</v>
      </c>
      <c r="G588" s="84" t="b">
        <v>0</v>
      </c>
      <c r="H588" s="84" t="b">
        <v>0</v>
      </c>
      <c r="I588" s="84" t="b">
        <v>0</v>
      </c>
      <c r="J588" s="84" t="b">
        <v>0</v>
      </c>
      <c r="K588" s="84" t="b">
        <v>0</v>
      </c>
      <c r="L588" s="84" t="b">
        <v>0</v>
      </c>
    </row>
    <row r="589" spans="1:12" ht="15">
      <c r="A589" s="84" t="s">
        <v>2472</v>
      </c>
      <c r="B589" s="84" t="s">
        <v>2473</v>
      </c>
      <c r="C589" s="84">
        <v>19</v>
      </c>
      <c r="D589" s="118">
        <v>0</v>
      </c>
      <c r="E589" s="118">
        <v>1.08860232007319</v>
      </c>
      <c r="F589" s="84" t="s">
        <v>2321</v>
      </c>
      <c r="G589" s="84" t="b">
        <v>0</v>
      </c>
      <c r="H589" s="84" t="b">
        <v>0</v>
      </c>
      <c r="I589" s="84" t="b">
        <v>0</v>
      </c>
      <c r="J589" s="84" t="b">
        <v>1</v>
      </c>
      <c r="K589" s="84" t="b">
        <v>0</v>
      </c>
      <c r="L589" s="84" t="b">
        <v>0</v>
      </c>
    </row>
    <row r="590" spans="1:12" ht="15">
      <c r="A590" s="84" t="s">
        <v>2473</v>
      </c>
      <c r="B590" s="84" t="s">
        <v>2474</v>
      </c>
      <c r="C590" s="84">
        <v>19</v>
      </c>
      <c r="D590" s="118">
        <v>0</v>
      </c>
      <c r="E590" s="118">
        <v>1.08860232007319</v>
      </c>
      <c r="F590" s="84" t="s">
        <v>2321</v>
      </c>
      <c r="G590" s="84" t="b">
        <v>1</v>
      </c>
      <c r="H590" s="84" t="b">
        <v>0</v>
      </c>
      <c r="I590" s="84" t="b">
        <v>0</v>
      </c>
      <c r="J590" s="84" t="b">
        <v>0</v>
      </c>
      <c r="K590" s="84" t="b">
        <v>0</v>
      </c>
      <c r="L590" s="84" t="b">
        <v>0</v>
      </c>
    </row>
    <row r="591" spans="1:12" ht="15">
      <c r="A591" s="84" t="s">
        <v>2474</v>
      </c>
      <c r="B591" s="84" t="s">
        <v>2958</v>
      </c>
      <c r="C591" s="84">
        <v>19</v>
      </c>
      <c r="D591" s="118">
        <v>0</v>
      </c>
      <c r="E591" s="118">
        <v>1.08860232007319</v>
      </c>
      <c r="F591" s="84" t="s">
        <v>2321</v>
      </c>
      <c r="G591" s="84" t="b">
        <v>0</v>
      </c>
      <c r="H591" s="84" t="b">
        <v>0</v>
      </c>
      <c r="I591" s="84" t="b">
        <v>0</v>
      </c>
      <c r="J591" s="84" t="b">
        <v>1</v>
      </c>
      <c r="K591" s="84" t="b">
        <v>0</v>
      </c>
      <c r="L591" s="84" t="b">
        <v>0</v>
      </c>
    </row>
    <row r="592" spans="1:12" ht="15">
      <c r="A592" s="84" t="s">
        <v>261</v>
      </c>
      <c r="B592" s="84" t="s">
        <v>2467</v>
      </c>
      <c r="C592" s="84">
        <v>18</v>
      </c>
      <c r="D592" s="118">
        <v>0.0016772211321087786</v>
      </c>
      <c r="E592" s="118">
        <v>1.1120834159227129</v>
      </c>
      <c r="F592" s="84" t="s">
        <v>2321</v>
      </c>
      <c r="G592" s="84" t="b">
        <v>0</v>
      </c>
      <c r="H592" s="84" t="b">
        <v>0</v>
      </c>
      <c r="I592" s="84" t="b">
        <v>0</v>
      </c>
      <c r="J592" s="84" t="b">
        <v>0</v>
      </c>
      <c r="K592" s="84" t="b">
        <v>0</v>
      </c>
      <c r="L592" s="84" t="b">
        <v>0</v>
      </c>
    </row>
    <row r="593" spans="1:12" ht="15">
      <c r="A593" s="84" t="s">
        <v>2958</v>
      </c>
      <c r="B593" s="84" t="s">
        <v>2957</v>
      </c>
      <c r="C593" s="84">
        <v>18</v>
      </c>
      <c r="D593" s="118">
        <v>0.0016772211321087786</v>
      </c>
      <c r="E593" s="118">
        <v>1.08860232007319</v>
      </c>
      <c r="F593" s="84" t="s">
        <v>2321</v>
      </c>
      <c r="G593" s="84" t="b">
        <v>1</v>
      </c>
      <c r="H593" s="84" t="b">
        <v>0</v>
      </c>
      <c r="I593" s="84" t="b">
        <v>0</v>
      </c>
      <c r="J593" s="84" t="b">
        <v>0</v>
      </c>
      <c r="K593" s="84" t="b">
        <v>0</v>
      </c>
      <c r="L593" s="84" t="b">
        <v>0</v>
      </c>
    </row>
    <row r="594" spans="1:12" ht="15">
      <c r="A594" s="84" t="s">
        <v>2444</v>
      </c>
      <c r="B594" s="84" t="s">
        <v>2444</v>
      </c>
      <c r="C594" s="84">
        <v>69</v>
      </c>
      <c r="D594" s="118">
        <v>0.05191088670684959</v>
      </c>
      <c r="E594" s="118">
        <v>0.5089623550508003</v>
      </c>
      <c r="F594" s="84" t="s">
        <v>2322</v>
      </c>
      <c r="G594" s="84" t="b">
        <v>0</v>
      </c>
      <c r="H594" s="84" t="b">
        <v>0</v>
      </c>
      <c r="I594" s="84" t="b">
        <v>0</v>
      </c>
      <c r="J594" s="84" t="b">
        <v>0</v>
      </c>
      <c r="K594" s="84" t="b">
        <v>0</v>
      </c>
      <c r="L594" s="84" t="b">
        <v>0</v>
      </c>
    </row>
    <row r="595" spans="1:12" ht="15">
      <c r="A595" s="84" t="s">
        <v>2446</v>
      </c>
      <c r="B595" s="84" t="s">
        <v>2444</v>
      </c>
      <c r="C595" s="84">
        <v>24</v>
      </c>
      <c r="D595" s="118">
        <v>0.022513967152058487</v>
      </c>
      <c r="E595" s="118">
        <v>0.5529998652172017</v>
      </c>
      <c r="F595" s="84" t="s">
        <v>2322</v>
      </c>
      <c r="G595" s="84" t="b">
        <v>0</v>
      </c>
      <c r="H595" s="84" t="b">
        <v>0</v>
      </c>
      <c r="I595" s="84" t="b">
        <v>0</v>
      </c>
      <c r="J595" s="84" t="b">
        <v>0</v>
      </c>
      <c r="K595" s="84" t="b">
        <v>0</v>
      </c>
      <c r="L595" s="84" t="b">
        <v>0</v>
      </c>
    </row>
    <row r="596" spans="1:12" ht="15">
      <c r="A596" s="84" t="s">
        <v>2477</v>
      </c>
      <c r="B596" s="84" t="s">
        <v>2478</v>
      </c>
      <c r="C596" s="84">
        <v>23</v>
      </c>
      <c r="D596" s="118">
        <v>0.0031451252423878007</v>
      </c>
      <c r="E596" s="118">
        <v>1.6006414996524283</v>
      </c>
      <c r="F596" s="84" t="s">
        <v>2322</v>
      </c>
      <c r="G596" s="84" t="b">
        <v>0</v>
      </c>
      <c r="H596" s="84" t="b">
        <v>0</v>
      </c>
      <c r="I596" s="84" t="b">
        <v>0</v>
      </c>
      <c r="J596" s="84" t="b">
        <v>0</v>
      </c>
      <c r="K596" s="84" t="b">
        <v>0</v>
      </c>
      <c r="L596" s="84" t="b">
        <v>0</v>
      </c>
    </row>
    <row r="597" spans="1:12" ht="15">
      <c r="A597" s="84" t="s">
        <v>2946</v>
      </c>
      <c r="B597" s="84" t="s">
        <v>2480</v>
      </c>
      <c r="C597" s="84">
        <v>19</v>
      </c>
      <c r="D597" s="118">
        <v>0.004261132663235687</v>
      </c>
      <c r="E597" s="118">
        <v>1.6401500409361018</v>
      </c>
      <c r="F597" s="84" t="s">
        <v>2322</v>
      </c>
      <c r="G597" s="84" t="b">
        <v>0</v>
      </c>
      <c r="H597" s="84" t="b">
        <v>0</v>
      </c>
      <c r="I597" s="84" t="b">
        <v>0</v>
      </c>
      <c r="J597" s="84" t="b">
        <v>0</v>
      </c>
      <c r="K597" s="84" t="b">
        <v>0</v>
      </c>
      <c r="L597" s="84" t="b">
        <v>0</v>
      </c>
    </row>
    <row r="598" spans="1:12" ht="15">
      <c r="A598" s="84" t="s">
        <v>2950</v>
      </c>
      <c r="B598" s="84" t="s">
        <v>2954</v>
      </c>
      <c r="C598" s="84">
        <v>19</v>
      </c>
      <c r="D598" s="118">
        <v>0.004261132663235687</v>
      </c>
      <c r="E598" s="118">
        <v>1.6178736462249497</v>
      </c>
      <c r="F598" s="84" t="s">
        <v>2322</v>
      </c>
      <c r="G598" s="84" t="b">
        <v>0</v>
      </c>
      <c r="H598" s="84" t="b">
        <v>0</v>
      </c>
      <c r="I598" s="84" t="b">
        <v>0</v>
      </c>
      <c r="J598" s="84" t="b">
        <v>0</v>
      </c>
      <c r="K598" s="84" t="b">
        <v>0</v>
      </c>
      <c r="L598" s="84" t="b">
        <v>0</v>
      </c>
    </row>
    <row r="599" spans="1:12" ht="15">
      <c r="A599" s="84" t="s">
        <v>2951</v>
      </c>
      <c r="B599" s="84" t="s">
        <v>2411</v>
      </c>
      <c r="C599" s="84">
        <v>14</v>
      </c>
      <c r="D599" s="118">
        <v>0.00509838735673469</v>
      </c>
      <c r="E599" s="118">
        <v>1.582158093958415</v>
      </c>
      <c r="F599" s="84" t="s">
        <v>2322</v>
      </c>
      <c r="G599" s="84" t="b">
        <v>0</v>
      </c>
      <c r="H599" s="84" t="b">
        <v>0</v>
      </c>
      <c r="I599" s="84" t="b">
        <v>0</v>
      </c>
      <c r="J599" s="84" t="b">
        <v>0</v>
      </c>
      <c r="K599" s="84" t="b">
        <v>0</v>
      </c>
      <c r="L599" s="84" t="b">
        <v>0</v>
      </c>
    </row>
    <row r="600" spans="1:12" ht="15">
      <c r="A600" s="84" t="s">
        <v>2446</v>
      </c>
      <c r="B600" s="84" t="s">
        <v>2446</v>
      </c>
      <c r="C600" s="84">
        <v>14</v>
      </c>
      <c r="D600" s="118">
        <v>0.01053264367965064</v>
      </c>
      <c r="E600" s="118">
        <v>0.8215920183758842</v>
      </c>
      <c r="F600" s="84" t="s">
        <v>2322</v>
      </c>
      <c r="G600" s="84" t="b">
        <v>0</v>
      </c>
      <c r="H600" s="84" t="b">
        <v>0</v>
      </c>
      <c r="I600" s="84" t="b">
        <v>0</v>
      </c>
      <c r="J600" s="84" t="b">
        <v>0</v>
      </c>
      <c r="K600" s="84" t="b">
        <v>0</v>
      </c>
      <c r="L600" s="84" t="b">
        <v>0</v>
      </c>
    </row>
    <row r="601" spans="1:12" ht="15">
      <c r="A601" s="84" t="s">
        <v>2444</v>
      </c>
      <c r="B601" s="84" t="s">
        <v>2446</v>
      </c>
      <c r="C601" s="84">
        <v>12</v>
      </c>
      <c r="D601" s="118">
        <v>0.011256983576029243</v>
      </c>
      <c r="E601" s="118">
        <v>0.2519698695532205</v>
      </c>
      <c r="F601" s="84" t="s">
        <v>2322</v>
      </c>
      <c r="G601" s="84" t="b">
        <v>0</v>
      </c>
      <c r="H601" s="84" t="b">
        <v>0</v>
      </c>
      <c r="I601" s="84" t="b">
        <v>0</v>
      </c>
      <c r="J601" s="84" t="b">
        <v>0</v>
      </c>
      <c r="K601" s="84" t="b">
        <v>0</v>
      </c>
      <c r="L601" s="84" t="b">
        <v>0</v>
      </c>
    </row>
    <row r="602" spans="1:12" ht="15">
      <c r="A602" s="84" t="s">
        <v>2411</v>
      </c>
      <c r="B602" s="84" t="s">
        <v>2974</v>
      </c>
      <c r="C602" s="84">
        <v>11</v>
      </c>
      <c r="D602" s="118">
        <v>0.0052211593833718616</v>
      </c>
      <c r="E602" s="118">
        <v>1.6006414996524283</v>
      </c>
      <c r="F602" s="84" t="s">
        <v>2322</v>
      </c>
      <c r="G602" s="84" t="b">
        <v>0</v>
      </c>
      <c r="H602" s="84" t="b">
        <v>0</v>
      </c>
      <c r="I602" s="84" t="b">
        <v>0</v>
      </c>
      <c r="J602" s="84" t="b">
        <v>0</v>
      </c>
      <c r="K602" s="84" t="b">
        <v>0</v>
      </c>
      <c r="L602" s="84" t="b">
        <v>0</v>
      </c>
    </row>
    <row r="603" spans="1:12" ht="15">
      <c r="A603" s="84" t="s">
        <v>2504</v>
      </c>
      <c r="B603" s="84" t="s">
        <v>2980</v>
      </c>
      <c r="C603" s="84">
        <v>11</v>
      </c>
      <c r="D603" s="118">
        <v>0.0052211593833718616</v>
      </c>
      <c r="E603" s="118">
        <v>1.920976650511796</v>
      </c>
      <c r="F603" s="84" t="s">
        <v>2322</v>
      </c>
      <c r="G603" s="84" t="b">
        <v>0</v>
      </c>
      <c r="H603" s="84" t="b">
        <v>0</v>
      </c>
      <c r="I603" s="84" t="b">
        <v>0</v>
      </c>
      <c r="J603" s="84" t="b">
        <v>0</v>
      </c>
      <c r="K603" s="84" t="b">
        <v>0</v>
      </c>
      <c r="L603" s="84" t="b">
        <v>0</v>
      </c>
    </row>
    <row r="604" spans="1:12" ht="15">
      <c r="A604" s="84" t="s">
        <v>2980</v>
      </c>
      <c r="B604" s="84" t="s">
        <v>2947</v>
      </c>
      <c r="C604" s="84">
        <v>11</v>
      </c>
      <c r="D604" s="118">
        <v>0.0052211593833718616</v>
      </c>
      <c r="E604" s="118">
        <v>1.920976650511796</v>
      </c>
      <c r="F604" s="84" t="s">
        <v>2322</v>
      </c>
      <c r="G604" s="84" t="b">
        <v>0</v>
      </c>
      <c r="H604" s="84" t="b">
        <v>0</v>
      </c>
      <c r="I604" s="84" t="b">
        <v>0</v>
      </c>
      <c r="J604" s="84" t="b">
        <v>0</v>
      </c>
      <c r="K604" s="84" t="b">
        <v>0</v>
      </c>
      <c r="L604" s="84" t="b">
        <v>0</v>
      </c>
    </row>
    <row r="605" spans="1:12" ht="15">
      <c r="A605" s="84" t="s">
        <v>2947</v>
      </c>
      <c r="B605" s="84" t="s">
        <v>2505</v>
      </c>
      <c r="C605" s="84">
        <v>11</v>
      </c>
      <c r="D605" s="118">
        <v>0.0052211593833718616</v>
      </c>
      <c r="E605" s="118">
        <v>1.920976650511796</v>
      </c>
      <c r="F605" s="84" t="s">
        <v>2322</v>
      </c>
      <c r="G605" s="84" t="b">
        <v>0</v>
      </c>
      <c r="H605" s="84" t="b">
        <v>0</v>
      </c>
      <c r="I605" s="84" t="b">
        <v>0</v>
      </c>
      <c r="J605" s="84" t="b">
        <v>0</v>
      </c>
      <c r="K605" s="84" t="b">
        <v>0</v>
      </c>
      <c r="L605" s="84" t="b">
        <v>0</v>
      </c>
    </row>
    <row r="606" spans="1:12" ht="15">
      <c r="A606" s="84" t="s">
        <v>2505</v>
      </c>
      <c r="B606" s="84" t="s">
        <v>2981</v>
      </c>
      <c r="C606" s="84">
        <v>11</v>
      </c>
      <c r="D606" s="118">
        <v>0.0052211593833718616</v>
      </c>
      <c r="E606" s="118">
        <v>1.920976650511796</v>
      </c>
      <c r="F606" s="84" t="s">
        <v>2322</v>
      </c>
      <c r="G606" s="84" t="b">
        <v>0</v>
      </c>
      <c r="H606" s="84" t="b">
        <v>0</v>
      </c>
      <c r="I606" s="84" t="b">
        <v>0</v>
      </c>
      <c r="J606" s="84" t="b">
        <v>0</v>
      </c>
      <c r="K606" s="84" t="b">
        <v>0</v>
      </c>
      <c r="L606" s="84" t="b">
        <v>0</v>
      </c>
    </row>
    <row r="607" spans="1:12" ht="15">
      <c r="A607" s="84" t="s">
        <v>2981</v>
      </c>
      <c r="B607" s="84" t="s">
        <v>2447</v>
      </c>
      <c r="C607" s="84">
        <v>11</v>
      </c>
      <c r="D607" s="118">
        <v>0.0052211593833718616</v>
      </c>
      <c r="E607" s="118">
        <v>1.920976650511796</v>
      </c>
      <c r="F607" s="84" t="s">
        <v>2322</v>
      </c>
      <c r="G607" s="84" t="b">
        <v>0</v>
      </c>
      <c r="H607" s="84" t="b">
        <v>0</v>
      </c>
      <c r="I607" s="84" t="b">
        <v>0</v>
      </c>
      <c r="J607" s="84" t="b">
        <v>0</v>
      </c>
      <c r="K607" s="84" t="b">
        <v>0</v>
      </c>
      <c r="L607" s="84" t="b">
        <v>0</v>
      </c>
    </row>
    <row r="608" spans="1:12" ht="15">
      <c r="A608" s="84" t="s">
        <v>2447</v>
      </c>
      <c r="B608" s="84" t="s">
        <v>2982</v>
      </c>
      <c r="C608" s="84">
        <v>11</v>
      </c>
      <c r="D608" s="118">
        <v>0.0052211593833718616</v>
      </c>
      <c r="E608" s="118">
        <v>1.920976650511796</v>
      </c>
      <c r="F608" s="84" t="s">
        <v>2322</v>
      </c>
      <c r="G608" s="84" t="b">
        <v>0</v>
      </c>
      <c r="H608" s="84" t="b">
        <v>0</v>
      </c>
      <c r="I608" s="84" t="b">
        <v>0</v>
      </c>
      <c r="J608" s="84" t="b">
        <v>0</v>
      </c>
      <c r="K608" s="84" t="b">
        <v>0</v>
      </c>
      <c r="L608" s="84" t="b">
        <v>0</v>
      </c>
    </row>
    <row r="609" spans="1:12" ht="15">
      <c r="A609" s="84" t="s">
        <v>2480</v>
      </c>
      <c r="B609" s="84" t="s">
        <v>2977</v>
      </c>
      <c r="C609" s="84">
        <v>11</v>
      </c>
      <c r="D609" s="118">
        <v>0.0052211593833718616</v>
      </c>
      <c r="E609" s="118">
        <v>1.6401500409361018</v>
      </c>
      <c r="F609" s="84" t="s">
        <v>2322</v>
      </c>
      <c r="G609" s="84" t="b">
        <v>0</v>
      </c>
      <c r="H609" s="84" t="b">
        <v>0</v>
      </c>
      <c r="I609" s="84" t="b">
        <v>0</v>
      </c>
      <c r="J609" s="84" t="b">
        <v>0</v>
      </c>
      <c r="K609" s="84" t="b">
        <v>0</v>
      </c>
      <c r="L609" s="84" t="b">
        <v>0</v>
      </c>
    </row>
    <row r="610" spans="1:12" ht="15">
      <c r="A610" s="84" t="s">
        <v>2977</v>
      </c>
      <c r="B610" s="84" t="s">
        <v>2481</v>
      </c>
      <c r="C610" s="84">
        <v>11</v>
      </c>
      <c r="D610" s="118">
        <v>0.0052211593833718616</v>
      </c>
      <c r="E610" s="118">
        <v>1.6401500409361018</v>
      </c>
      <c r="F610" s="84" t="s">
        <v>2322</v>
      </c>
      <c r="G610" s="84" t="b">
        <v>0</v>
      </c>
      <c r="H610" s="84" t="b">
        <v>0</v>
      </c>
      <c r="I610" s="84" t="b">
        <v>0</v>
      </c>
      <c r="J610" s="84" t="b">
        <v>0</v>
      </c>
      <c r="K610" s="84" t="b">
        <v>0</v>
      </c>
      <c r="L610" s="84" t="b">
        <v>0</v>
      </c>
    </row>
    <row r="611" spans="1:12" ht="15">
      <c r="A611" s="84" t="s">
        <v>2481</v>
      </c>
      <c r="B611" s="84" t="s">
        <v>2952</v>
      </c>
      <c r="C611" s="84">
        <v>11</v>
      </c>
      <c r="D611" s="118">
        <v>0.0052211593833718616</v>
      </c>
      <c r="E611" s="118">
        <v>1.6401500409361018</v>
      </c>
      <c r="F611" s="84" t="s">
        <v>2322</v>
      </c>
      <c r="G611" s="84" t="b">
        <v>0</v>
      </c>
      <c r="H611" s="84" t="b">
        <v>0</v>
      </c>
      <c r="I611" s="84" t="b">
        <v>0</v>
      </c>
      <c r="J611" s="84" t="b">
        <v>0</v>
      </c>
      <c r="K611" s="84" t="b">
        <v>0</v>
      </c>
      <c r="L611" s="84" t="b">
        <v>0</v>
      </c>
    </row>
    <row r="612" spans="1:12" ht="15">
      <c r="A612" s="84" t="s">
        <v>2952</v>
      </c>
      <c r="B612" s="84" t="s">
        <v>2978</v>
      </c>
      <c r="C612" s="84">
        <v>11</v>
      </c>
      <c r="D612" s="118">
        <v>0.0052211593833718616</v>
      </c>
      <c r="E612" s="118">
        <v>1.920976650511796</v>
      </c>
      <c r="F612" s="84" t="s">
        <v>2322</v>
      </c>
      <c r="G612" s="84" t="b">
        <v>0</v>
      </c>
      <c r="H612" s="84" t="b">
        <v>0</v>
      </c>
      <c r="I612" s="84" t="b">
        <v>0</v>
      </c>
      <c r="J612" s="84" t="b">
        <v>0</v>
      </c>
      <c r="K612" s="84" t="b">
        <v>1</v>
      </c>
      <c r="L612" s="84" t="b">
        <v>0</v>
      </c>
    </row>
    <row r="613" spans="1:12" ht="15">
      <c r="A613" s="84" t="s">
        <v>2978</v>
      </c>
      <c r="B613" s="84" t="s">
        <v>2979</v>
      </c>
      <c r="C613" s="84">
        <v>11</v>
      </c>
      <c r="D613" s="118">
        <v>0.0052211593833718616</v>
      </c>
      <c r="E613" s="118">
        <v>1.920976650511796</v>
      </c>
      <c r="F613" s="84" t="s">
        <v>2322</v>
      </c>
      <c r="G613" s="84" t="b">
        <v>0</v>
      </c>
      <c r="H613" s="84" t="b">
        <v>1</v>
      </c>
      <c r="I613" s="84" t="b">
        <v>0</v>
      </c>
      <c r="J613" s="84" t="b">
        <v>0</v>
      </c>
      <c r="K613" s="84" t="b">
        <v>0</v>
      </c>
      <c r="L613" s="84" t="b">
        <v>0</v>
      </c>
    </row>
    <row r="614" spans="1:12" ht="15">
      <c r="A614" s="84" t="s">
        <v>2979</v>
      </c>
      <c r="B614" s="84" t="s">
        <v>2477</v>
      </c>
      <c r="C614" s="84">
        <v>11</v>
      </c>
      <c r="D614" s="118">
        <v>0.0052211593833718616</v>
      </c>
      <c r="E614" s="118">
        <v>1.6006414996524283</v>
      </c>
      <c r="F614" s="84" t="s">
        <v>2322</v>
      </c>
      <c r="G614" s="84" t="b">
        <v>0</v>
      </c>
      <c r="H614" s="84" t="b">
        <v>0</v>
      </c>
      <c r="I614" s="84" t="b">
        <v>0</v>
      </c>
      <c r="J614" s="84" t="b">
        <v>0</v>
      </c>
      <c r="K614" s="84" t="b">
        <v>0</v>
      </c>
      <c r="L614" s="84" t="b">
        <v>0</v>
      </c>
    </row>
    <row r="615" spans="1:12" ht="15">
      <c r="A615" s="84" t="s">
        <v>2955</v>
      </c>
      <c r="B615" s="84" t="s">
        <v>2445</v>
      </c>
      <c r="C615" s="84">
        <v>11</v>
      </c>
      <c r="D615" s="118">
        <v>0.0052211593833718616</v>
      </c>
      <c r="E615" s="118">
        <v>1.4183012913197455</v>
      </c>
      <c r="F615" s="84" t="s">
        <v>2322</v>
      </c>
      <c r="G615" s="84" t="b">
        <v>0</v>
      </c>
      <c r="H615" s="84" t="b">
        <v>0</v>
      </c>
      <c r="I615" s="84" t="b">
        <v>0</v>
      </c>
      <c r="J615" s="84" t="b">
        <v>0</v>
      </c>
      <c r="K615" s="84" t="b">
        <v>0</v>
      </c>
      <c r="L615" s="84" t="b">
        <v>0</v>
      </c>
    </row>
    <row r="616" spans="1:12" ht="15">
      <c r="A616" s="84" t="s">
        <v>2502</v>
      </c>
      <c r="B616" s="84" t="s">
        <v>2444</v>
      </c>
      <c r="C616" s="84">
        <v>11</v>
      </c>
      <c r="D616" s="118">
        <v>0.00827564860543979</v>
      </c>
      <c r="E616" s="118">
        <v>0.6815427260943269</v>
      </c>
      <c r="F616" s="84" t="s">
        <v>2322</v>
      </c>
      <c r="G616" s="84" t="b">
        <v>0</v>
      </c>
      <c r="H616" s="84" t="b">
        <v>0</v>
      </c>
      <c r="I616" s="84" t="b">
        <v>0</v>
      </c>
      <c r="J616" s="84" t="b">
        <v>0</v>
      </c>
      <c r="K616" s="84" t="b">
        <v>0</v>
      </c>
      <c r="L616" s="84" t="b">
        <v>0</v>
      </c>
    </row>
    <row r="617" spans="1:12" ht="15">
      <c r="A617" s="84" t="s">
        <v>2972</v>
      </c>
      <c r="B617" s="84" t="s">
        <v>2945</v>
      </c>
      <c r="C617" s="84">
        <v>10</v>
      </c>
      <c r="D617" s="118">
        <v>0.005183140230319332</v>
      </c>
      <c r="E617" s="118">
        <v>1.66570414540849</v>
      </c>
      <c r="F617" s="84" t="s">
        <v>2322</v>
      </c>
      <c r="G617" s="84" t="b">
        <v>0</v>
      </c>
      <c r="H617" s="84" t="b">
        <v>0</v>
      </c>
      <c r="I617" s="84" t="b">
        <v>0</v>
      </c>
      <c r="J617" s="84" t="b">
        <v>0</v>
      </c>
      <c r="K617" s="84" t="b">
        <v>0</v>
      </c>
      <c r="L617" s="84" t="b">
        <v>0</v>
      </c>
    </row>
    <row r="618" spans="1:12" ht="15">
      <c r="A618" s="84" t="s">
        <v>2945</v>
      </c>
      <c r="B618" s="84" t="s">
        <v>2986</v>
      </c>
      <c r="C618" s="84">
        <v>10</v>
      </c>
      <c r="D618" s="118">
        <v>0.005183140230319332</v>
      </c>
      <c r="E618" s="118">
        <v>1.683615734717192</v>
      </c>
      <c r="F618" s="84" t="s">
        <v>2322</v>
      </c>
      <c r="G618" s="84" t="b">
        <v>0</v>
      </c>
      <c r="H618" s="84" t="b">
        <v>0</v>
      </c>
      <c r="I618" s="84" t="b">
        <v>0</v>
      </c>
      <c r="J618" s="84" t="b">
        <v>0</v>
      </c>
      <c r="K618" s="84" t="b">
        <v>0</v>
      </c>
      <c r="L618" s="84" t="b">
        <v>0</v>
      </c>
    </row>
    <row r="619" spans="1:12" ht="15">
      <c r="A619" s="84" t="s">
        <v>2986</v>
      </c>
      <c r="B619" s="84" t="s">
        <v>2946</v>
      </c>
      <c r="C619" s="84">
        <v>10</v>
      </c>
      <c r="D619" s="118">
        <v>0.005183140230319332</v>
      </c>
      <c r="E619" s="118">
        <v>1.683615734717192</v>
      </c>
      <c r="F619" s="84" t="s">
        <v>2322</v>
      </c>
      <c r="G619" s="84" t="b">
        <v>0</v>
      </c>
      <c r="H619" s="84" t="b">
        <v>0</v>
      </c>
      <c r="I619" s="84" t="b">
        <v>0</v>
      </c>
      <c r="J619" s="84" t="b">
        <v>0</v>
      </c>
      <c r="K619" s="84" t="b">
        <v>0</v>
      </c>
      <c r="L619" s="84" t="b">
        <v>0</v>
      </c>
    </row>
    <row r="620" spans="1:12" ht="15">
      <c r="A620" s="84" t="s">
        <v>2480</v>
      </c>
      <c r="B620" s="84" t="s">
        <v>2987</v>
      </c>
      <c r="C620" s="84">
        <v>10</v>
      </c>
      <c r="D620" s="118">
        <v>0.005183140230319332</v>
      </c>
      <c r="E620" s="118">
        <v>1.6401500409361018</v>
      </c>
      <c r="F620" s="84" t="s">
        <v>2322</v>
      </c>
      <c r="G620" s="84" t="b">
        <v>0</v>
      </c>
      <c r="H620" s="84" t="b">
        <v>0</v>
      </c>
      <c r="I620" s="84" t="b">
        <v>0</v>
      </c>
      <c r="J620" s="84" t="b">
        <v>0</v>
      </c>
      <c r="K620" s="84" t="b">
        <v>0</v>
      </c>
      <c r="L620" s="84" t="b">
        <v>0</v>
      </c>
    </row>
    <row r="621" spans="1:12" ht="15">
      <c r="A621" s="84" t="s">
        <v>2987</v>
      </c>
      <c r="B621" s="84" t="s">
        <v>2481</v>
      </c>
      <c r="C621" s="84">
        <v>10</v>
      </c>
      <c r="D621" s="118">
        <v>0.005183140230319332</v>
      </c>
      <c r="E621" s="118">
        <v>1.6401500409361018</v>
      </c>
      <c r="F621" s="84" t="s">
        <v>2322</v>
      </c>
      <c r="G621" s="84" t="b">
        <v>0</v>
      </c>
      <c r="H621" s="84" t="b">
        <v>0</v>
      </c>
      <c r="I621" s="84" t="b">
        <v>0</v>
      </c>
      <c r="J621" s="84" t="b">
        <v>0</v>
      </c>
      <c r="K621" s="84" t="b">
        <v>0</v>
      </c>
      <c r="L621" s="84" t="b">
        <v>0</v>
      </c>
    </row>
    <row r="622" spans="1:12" ht="15">
      <c r="A622" s="84" t="s">
        <v>2481</v>
      </c>
      <c r="B622" s="84" t="s">
        <v>2460</v>
      </c>
      <c r="C622" s="84">
        <v>10</v>
      </c>
      <c r="D622" s="118">
        <v>0.005183140230319332</v>
      </c>
      <c r="E622" s="118">
        <v>1.6401500409361018</v>
      </c>
      <c r="F622" s="84" t="s">
        <v>2322</v>
      </c>
      <c r="G622" s="84" t="b">
        <v>0</v>
      </c>
      <c r="H622" s="84" t="b">
        <v>0</v>
      </c>
      <c r="I622" s="84" t="b">
        <v>0</v>
      </c>
      <c r="J622" s="84" t="b">
        <v>0</v>
      </c>
      <c r="K622" s="84" t="b">
        <v>0</v>
      </c>
      <c r="L622" s="84" t="b">
        <v>0</v>
      </c>
    </row>
    <row r="623" spans="1:12" ht="15">
      <c r="A623" s="84" t="s">
        <v>2460</v>
      </c>
      <c r="B623" s="84" t="s">
        <v>1562</v>
      </c>
      <c r="C623" s="84">
        <v>10</v>
      </c>
      <c r="D623" s="118">
        <v>0.005183140230319332</v>
      </c>
      <c r="E623" s="118">
        <v>1.9623693356700211</v>
      </c>
      <c r="F623" s="84" t="s">
        <v>2322</v>
      </c>
      <c r="G623" s="84" t="b">
        <v>0</v>
      </c>
      <c r="H623" s="84" t="b">
        <v>0</v>
      </c>
      <c r="I623" s="84" t="b">
        <v>0</v>
      </c>
      <c r="J623" s="84" t="b">
        <v>0</v>
      </c>
      <c r="K623" s="84" t="b">
        <v>0</v>
      </c>
      <c r="L623" s="84" t="b">
        <v>0</v>
      </c>
    </row>
    <row r="624" spans="1:12" ht="15">
      <c r="A624" s="84" t="s">
        <v>1562</v>
      </c>
      <c r="B624" s="84" t="s">
        <v>2950</v>
      </c>
      <c r="C624" s="84">
        <v>10</v>
      </c>
      <c r="D624" s="118">
        <v>0.005183140230319332</v>
      </c>
      <c r="E624" s="118">
        <v>1.6401500409361018</v>
      </c>
      <c r="F624" s="84" t="s">
        <v>2322</v>
      </c>
      <c r="G624" s="84" t="b">
        <v>0</v>
      </c>
      <c r="H624" s="84" t="b">
        <v>0</v>
      </c>
      <c r="I624" s="84" t="b">
        <v>0</v>
      </c>
      <c r="J624" s="84" t="b">
        <v>0</v>
      </c>
      <c r="K624" s="84" t="b">
        <v>0</v>
      </c>
      <c r="L624" s="84" t="b">
        <v>0</v>
      </c>
    </row>
    <row r="625" spans="1:12" ht="15">
      <c r="A625" s="84" t="s">
        <v>2954</v>
      </c>
      <c r="B625" s="84" t="s">
        <v>2477</v>
      </c>
      <c r="C625" s="84">
        <v>10</v>
      </c>
      <c r="D625" s="118">
        <v>0.005183140230319332</v>
      </c>
      <c r="E625" s="118">
        <v>1.299611503988447</v>
      </c>
      <c r="F625" s="84" t="s">
        <v>2322</v>
      </c>
      <c r="G625" s="84" t="b">
        <v>0</v>
      </c>
      <c r="H625" s="84" t="b">
        <v>0</v>
      </c>
      <c r="I625" s="84" t="b">
        <v>0</v>
      </c>
      <c r="J625" s="84" t="b">
        <v>0</v>
      </c>
      <c r="K625" s="84" t="b">
        <v>0</v>
      </c>
      <c r="L625" s="84" t="b">
        <v>0</v>
      </c>
    </row>
    <row r="626" spans="1:12" ht="15">
      <c r="A626" s="84" t="s">
        <v>2478</v>
      </c>
      <c r="B626" s="84" t="s">
        <v>2951</v>
      </c>
      <c r="C626" s="84">
        <v>10</v>
      </c>
      <c r="D626" s="118">
        <v>0.005183140230319332</v>
      </c>
      <c r="E626" s="118">
        <v>1.4866981473455914</v>
      </c>
      <c r="F626" s="84" t="s">
        <v>2322</v>
      </c>
      <c r="G626" s="84" t="b">
        <v>0</v>
      </c>
      <c r="H626" s="84" t="b">
        <v>0</v>
      </c>
      <c r="I626" s="84" t="b">
        <v>0</v>
      </c>
      <c r="J626" s="84" t="b">
        <v>0</v>
      </c>
      <c r="K626" s="84" t="b">
        <v>0</v>
      </c>
      <c r="L626" s="84" t="b">
        <v>0</v>
      </c>
    </row>
    <row r="627" spans="1:12" ht="15">
      <c r="A627" s="84" t="s">
        <v>2974</v>
      </c>
      <c r="B627" s="84" t="s">
        <v>2949</v>
      </c>
      <c r="C627" s="84">
        <v>10</v>
      </c>
      <c r="D627" s="118">
        <v>0.005183140230319332</v>
      </c>
      <c r="E627" s="118">
        <v>1.920976650511796</v>
      </c>
      <c r="F627" s="84" t="s">
        <v>2322</v>
      </c>
      <c r="G627" s="84" t="b">
        <v>0</v>
      </c>
      <c r="H627" s="84" t="b">
        <v>0</v>
      </c>
      <c r="I627" s="84" t="b">
        <v>0</v>
      </c>
      <c r="J627" s="84" t="b">
        <v>0</v>
      </c>
      <c r="K627" s="84" t="b">
        <v>0</v>
      </c>
      <c r="L627" s="84" t="b">
        <v>0</v>
      </c>
    </row>
    <row r="628" spans="1:12" ht="15">
      <c r="A628" s="84" t="s">
        <v>2949</v>
      </c>
      <c r="B628" s="84" t="s">
        <v>2975</v>
      </c>
      <c r="C628" s="84">
        <v>10</v>
      </c>
      <c r="D628" s="118">
        <v>0.005183140230319332</v>
      </c>
      <c r="E628" s="118">
        <v>1.920976650511796</v>
      </c>
      <c r="F628" s="84" t="s">
        <v>2322</v>
      </c>
      <c r="G628" s="84" t="b">
        <v>0</v>
      </c>
      <c r="H628" s="84" t="b">
        <v>0</v>
      </c>
      <c r="I628" s="84" t="b">
        <v>0</v>
      </c>
      <c r="J628" s="84" t="b">
        <v>0</v>
      </c>
      <c r="K628" s="84" t="b">
        <v>1</v>
      </c>
      <c r="L628" s="84" t="b">
        <v>0</v>
      </c>
    </row>
    <row r="629" spans="1:12" ht="15">
      <c r="A629" s="84" t="s">
        <v>2954</v>
      </c>
      <c r="B629" s="84" t="s">
        <v>2504</v>
      </c>
      <c r="C629" s="84">
        <v>10</v>
      </c>
      <c r="D629" s="118">
        <v>0.005183140230319332</v>
      </c>
      <c r="E629" s="118">
        <v>1.6199466548478147</v>
      </c>
      <c r="F629" s="84" t="s">
        <v>2322</v>
      </c>
      <c r="G629" s="84" t="b">
        <v>0</v>
      </c>
      <c r="H629" s="84" t="b">
        <v>0</v>
      </c>
      <c r="I629" s="84" t="b">
        <v>0</v>
      </c>
      <c r="J629" s="84" t="b">
        <v>0</v>
      </c>
      <c r="K629" s="84" t="b">
        <v>0</v>
      </c>
      <c r="L629" s="84" t="b">
        <v>0</v>
      </c>
    </row>
    <row r="630" spans="1:12" ht="15">
      <c r="A630" s="84" t="s">
        <v>327</v>
      </c>
      <c r="B630" s="84" t="s">
        <v>2972</v>
      </c>
      <c r="C630" s="84">
        <v>9</v>
      </c>
      <c r="D630" s="118">
        <v>0.0050992327632431765</v>
      </c>
      <c r="E630" s="118">
        <v>1.920976650511796</v>
      </c>
      <c r="F630" s="84" t="s">
        <v>2322</v>
      </c>
      <c r="G630" s="84" t="b">
        <v>0</v>
      </c>
      <c r="H630" s="84" t="b">
        <v>0</v>
      </c>
      <c r="I630" s="84" t="b">
        <v>0</v>
      </c>
      <c r="J630" s="84" t="b">
        <v>0</v>
      </c>
      <c r="K630" s="84" t="b">
        <v>0</v>
      </c>
      <c r="L630" s="84" t="b">
        <v>0</v>
      </c>
    </row>
    <row r="631" spans="1:12" ht="15">
      <c r="A631" s="84" t="s">
        <v>2975</v>
      </c>
      <c r="B631" s="84" t="s">
        <v>2991</v>
      </c>
      <c r="C631" s="84">
        <v>9</v>
      </c>
      <c r="D631" s="118">
        <v>0.0050992327632431765</v>
      </c>
      <c r="E631" s="118">
        <v>1.920976650511796</v>
      </c>
      <c r="F631" s="84" t="s">
        <v>2322</v>
      </c>
      <c r="G631" s="84" t="b">
        <v>0</v>
      </c>
      <c r="H631" s="84" t="b">
        <v>1</v>
      </c>
      <c r="I631" s="84" t="b">
        <v>0</v>
      </c>
      <c r="J631" s="84" t="b">
        <v>0</v>
      </c>
      <c r="K631" s="84" t="b">
        <v>0</v>
      </c>
      <c r="L631" s="84" t="b">
        <v>0</v>
      </c>
    </row>
    <row r="632" spans="1:12" ht="15">
      <c r="A632" s="84" t="s">
        <v>2945</v>
      </c>
      <c r="B632" s="84" t="s">
        <v>2976</v>
      </c>
      <c r="C632" s="84">
        <v>9</v>
      </c>
      <c r="D632" s="118">
        <v>0.0050992327632431765</v>
      </c>
      <c r="E632" s="118">
        <v>1.596465558998292</v>
      </c>
      <c r="F632" s="84" t="s">
        <v>2322</v>
      </c>
      <c r="G632" s="84" t="b">
        <v>0</v>
      </c>
      <c r="H632" s="84" t="b">
        <v>0</v>
      </c>
      <c r="I632" s="84" t="b">
        <v>0</v>
      </c>
      <c r="J632" s="84" t="b">
        <v>0</v>
      </c>
      <c r="K632" s="84" t="b">
        <v>0</v>
      </c>
      <c r="L632" s="84" t="b">
        <v>0</v>
      </c>
    </row>
    <row r="633" spans="1:12" ht="15">
      <c r="A633" s="84" t="s">
        <v>2976</v>
      </c>
      <c r="B633" s="84" t="s">
        <v>2946</v>
      </c>
      <c r="C633" s="84">
        <v>9</v>
      </c>
      <c r="D633" s="118">
        <v>0.0050992327632431765</v>
      </c>
      <c r="E633" s="118">
        <v>1.596465558998292</v>
      </c>
      <c r="F633" s="84" t="s">
        <v>2322</v>
      </c>
      <c r="G633" s="84" t="b">
        <v>0</v>
      </c>
      <c r="H633" s="84" t="b">
        <v>0</v>
      </c>
      <c r="I633" s="84" t="b">
        <v>0</v>
      </c>
      <c r="J633" s="84" t="b">
        <v>0</v>
      </c>
      <c r="K633" s="84" t="b">
        <v>0</v>
      </c>
      <c r="L633" s="84" t="b">
        <v>0</v>
      </c>
    </row>
    <row r="634" spans="1:12" ht="15">
      <c r="A634" s="84" t="s">
        <v>2478</v>
      </c>
      <c r="B634" s="84" t="s">
        <v>2476</v>
      </c>
      <c r="C634" s="84">
        <v>9</v>
      </c>
      <c r="D634" s="118">
        <v>0.0050992327632431765</v>
      </c>
      <c r="E634" s="118">
        <v>1.123520244932766</v>
      </c>
      <c r="F634" s="84" t="s">
        <v>2322</v>
      </c>
      <c r="G634" s="84" t="b">
        <v>0</v>
      </c>
      <c r="H634" s="84" t="b">
        <v>0</v>
      </c>
      <c r="I634" s="84" t="b">
        <v>0</v>
      </c>
      <c r="J634" s="84" t="b">
        <v>0</v>
      </c>
      <c r="K634" s="84" t="b">
        <v>0</v>
      </c>
      <c r="L634" s="84" t="b">
        <v>0</v>
      </c>
    </row>
    <row r="635" spans="1:12" ht="15">
      <c r="A635" s="84" t="s">
        <v>2476</v>
      </c>
      <c r="B635" s="84" t="s">
        <v>2955</v>
      </c>
      <c r="C635" s="84">
        <v>9</v>
      </c>
      <c r="D635" s="118">
        <v>0.0050992327632431765</v>
      </c>
      <c r="E635" s="118">
        <v>1.4772791512790833</v>
      </c>
      <c r="F635" s="84" t="s">
        <v>2322</v>
      </c>
      <c r="G635" s="84" t="b">
        <v>0</v>
      </c>
      <c r="H635" s="84" t="b">
        <v>0</v>
      </c>
      <c r="I635" s="84" t="b">
        <v>0</v>
      </c>
      <c r="J635" s="84" t="b">
        <v>0</v>
      </c>
      <c r="K635" s="84" t="b">
        <v>0</v>
      </c>
      <c r="L635" s="84" t="b">
        <v>0</v>
      </c>
    </row>
    <row r="636" spans="1:12" ht="15">
      <c r="A636" s="84" t="s">
        <v>2445</v>
      </c>
      <c r="B636" s="84" t="s">
        <v>2445</v>
      </c>
      <c r="C636" s="84">
        <v>9</v>
      </c>
      <c r="D636" s="118">
        <v>0.0050992327632431765</v>
      </c>
      <c r="E636" s="118">
        <v>0.8284757564087947</v>
      </c>
      <c r="F636" s="84" t="s">
        <v>2322</v>
      </c>
      <c r="G636" s="84" t="b">
        <v>0</v>
      </c>
      <c r="H636" s="84" t="b">
        <v>0</v>
      </c>
      <c r="I636" s="84" t="b">
        <v>0</v>
      </c>
      <c r="J636" s="84" t="b">
        <v>0</v>
      </c>
      <c r="K636" s="84" t="b">
        <v>0</v>
      </c>
      <c r="L636" s="84" t="b">
        <v>0</v>
      </c>
    </row>
    <row r="637" spans="1:12" ht="15">
      <c r="A637" s="84" t="s">
        <v>2445</v>
      </c>
      <c r="B637" s="84" t="s">
        <v>2950</v>
      </c>
      <c r="C637" s="84">
        <v>9</v>
      </c>
      <c r="D637" s="118">
        <v>0.0050992327632431765</v>
      </c>
      <c r="E637" s="118">
        <v>1.0503245060251512</v>
      </c>
      <c r="F637" s="84" t="s">
        <v>2322</v>
      </c>
      <c r="G637" s="84" t="b">
        <v>0</v>
      </c>
      <c r="H637" s="84" t="b">
        <v>0</v>
      </c>
      <c r="I637" s="84" t="b">
        <v>0</v>
      </c>
      <c r="J637" s="84" t="b">
        <v>0</v>
      </c>
      <c r="K637" s="84" t="b">
        <v>0</v>
      </c>
      <c r="L637" s="84" t="b">
        <v>0</v>
      </c>
    </row>
    <row r="638" spans="1:12" ht="15">
      <c r="A638" s="84" t="s">
        <v>2982</v>
      </c>
      <c r="B638" s="84" t="s">
        <v>2479</v>
      </c>
      <c r="C638" s="84">
        <v>9</v>
      </c>
      <c r="D638" s="118">
        <v>0.0050992327632431765</v>
      </c>
      <c r="E638" s="118">
        <v>1.5327964791289146</v>
      </c>
      <c r="F638" s="84" t="s">
        <v>2322</v>
      </c>
      <c r="G638" s="84" t="b">
        <v>0</v>
      </c>
      <c r="H638" s="84" t="b">
        <v>0</v>
      </c>
      <c r="I638" s="84" t="b">
        <v>0</v>
      </c>
      <c r="J638" s="84" t="b">
        <v>0</v>
      </c>
      <c r="K638" s="84" t="b">
        <v>0</v>
      </c>
      <c r="L638" s="84" t="b">
        <v>0</v>
      </c>
    </row>
    <row r="639" spans="1:12" ht="15">
      <c r="A639" s="84" t="s">
        <v>2444</v>
      </c>
      <c r="B639" s="84" t="s">
        <v>2479</v>
      </c>
      <c r="C639" s="84">
        <v>9</v>
      </c>
      <c r="D639" s="118">
        <v>0.007522705912958107</v>
      </c>
      <c r="E639" s="118">
        <v>0.4280611286089017</v>
      </c>
      <c r="F639" s="84" t="s">
        <v>2322</v>
      </c>
      <c r="G639" s="84" t="b">
        <v>0</v>
      </c>
      <c r="H639" s="84" t="b">
        <v>0</v>
      </c>
      <c r="I639" s="84" t="b">
        <v>0</v>
      </c>
      <c r="J639" s="84" t="b">
        <v>0</v>
      </c>
      <c r="K639" s="84" t="b">
        <v>0</v>
      </c>
      <c r="L639" s="84" t="b">
        <v>0</v>
      </c>
    </row>
    <row r="640" spans="1:12" ht="15">
      <c r="A640" s="84" t="s">
        <v>328</v>
      </c>
      <c r="B640" s="84" t="s">
        <v>2945</v>
      </c>
      <c r="C640" s="84">
        <v>8</v>
      </c>
      <c r="D640" s="118">
        <v>0.004964318201201089</v>
      </c>
      <c r="E640" s="118">
        <v>1.7070968305667151</v>
      </c>
      <c r="F640" s="84" t="s">
        <v>2322</v>
      </c>
      <c r="G640" s="84" t="b">
        <v>0</v>
      </c>
      <c r="H640" s="84" t="b">
        <v>0</v>
      </c>
      <c r="I640" s="84" t="b">
        <v>0</v>
      </c>
      <c r="J640" s="84" t="b">
        <v>0</v>
      </c>
      <c r="K640" s="84" t="b">
        <v>0</v>
      </c>
      <c r="L640" s="84" t="b">
        <v>0</v>
      </c>
    </row>
    <row r="641" spans="1:12" ht="15">
      <c r="A641" s="84" t="s">
        <v>2479</v>
      </c>
      <c r="B641" s="84" t="s">
        <v>2994</v>
      </c>
      <c r="C641" s="84">
        <v>8</v>
      </c>
      <c r="D641" s="118">
        <v>0.004964318201201089</v>
      </c>
      <c r="E641" s="118">
        <v>1.7070968305667151</v>
      </c>
      <c r="F641" s="84" t="s">
        <v>2322</v>
      </c>
      <c r="G641" s="84" t="b">
        <v>0</v>
      </c>
      <c r="H641" s="84" t="b">
        <v>0</v>
      </c>
      <c r="I641" s="84" t="b">
        <v>0</v>
      </c>
      <c r="J641" s="84" t="b">
        <v>0</v>
      </c>
      <c r="K641" s="84" t="b">
        <v>0</v>
      </c>
      <c r="L641" s="84" t="b">
        <v>0</v>
      </c>
    </row>
    <row r="642" spans="1:12" ht="15">
      <c r="A642" s="84" t="s">
        <v>2988</v>
      </c>
      <c r="B642" s="84" t="s">
        <v>2996</v>
      </c>
      <c r="C642" s="84">
        <v>8</v>
      </c>
      <c r="D642" s="118">
        <v>0.007504655717352828</v>
      </c>
      <c r="E642" s="118">
        <v>1.9623693356700211</v>
      </c>
      <c r="F642" s="84" t="s">
        <v>2322</v>
      </c>
      <c r="G642" s="84" t="b">
        <v>0</v>
      </c>
      <c r="H642" s="84" t="b">
        <v>0</v>
      </c>
      <c r="I642" s="84" t="b">
        <v>0</v>
      </c>
      <c r="J642" s="84" t="b">
        <v>0</v>
      </c>
      <c r="K642" s="84" t="b">
        <v>0</v>
      </c>
      <c r="L642" s="84" t="b">
        <v>0</v>
      </c>
    </row>
    <row r="643" spans="1:12" ht="15">
      <c r="A643" s="84" t="s">
        <v>2444</v>
      </c>
      <c r="B643" s="84" t="s">
        <v>2973</v>
      </c>
      <c r="C643" s="84">
        <v>8</v>
      </c>
      <c r="D643" s="118">
        <v>0.006018653531228937</v>
      </c>
      <c r="E643" s="118">
        <v>0.6401500409361018</v>
      </c>
      <c r="F643" s="84" t="s">
        <v>2322</v>
      </c>
      <c r="G643" s="84" t="b">
        <v>0</v>
      </c>
      <c r="H643" s="84" t="b">
        <v>0</v>
      </c>
      <c r="I643" s="84" t="b">
        <v>0</v>
      </c>
      <c r="J643" s="84" t="b">
        <v>0</v>
      </c>
      <c r="K643" s="84" t="b">
        <v>0</v>
      </c>
      <c r="L643" s="84" t="b">
        <v>0</v>
      </c>
    </row>
    <row r="644" spans="1:12" ht="15">
      <c r="A644" s="84" t="s">
        <v>2445</v>
      </c>
      <c r="B644" s="84" t="s">
        <v>2444</v>
      </c>
      <c r="C644" s="84">
        <v>8</v>
      </c>
      <c r="D644" s="118">
        <v>0.006018653531228937</v>
      </c>
      <c r="E644" s="118">
        <v>0.175263242633451</v>
      </c>
      <c r="F644" s="84" t="s">
        <v>2322</v>
      </c>
      <c r="G644" s="84" t="b">
        <v>0</v>
      </c>
      <c r="H644" s="84" t="b">
        <v>0</v>
      </c>
      <c r="I644" s="84" t="b">
        <v>0</v>
      </c>
      <c r="J644" s="84" t="b">
        <v>0</v>
      </c>
      <c r="K644" s="84" t="b">
        <v>0</v>
      </c>
      <c r="L644" s="84" t="b">
        <v>0</v>
      </c>
    </row>
    <row r="645" spans="1:12" ht="15">
      <c r="A645" s="84" t="s">
        <v>2411</v>
      </c>
      <c r="B645" s="84" t="s">
        <v>3015</v>
      </c>
      <c r="C645" s="84">
        <v>6</v>
      </c>
      <c r="D645" s="118">
        <v>0.004513990148421704</v>
      </c>
      <c r="E645" s="118">
        <v>1.6006414996524283</v>
      </c>
      <c r="F645" s="84" t="s">
        <v>2322</v>
      </c>
      <c r="G645" s="84" t="b">
        <v>0</v>
      </c>
      <c r="H645" s="84" t="b">
        <v>0</v>
      </c>
      <c r="I645" s="84" t="b">
        <v>0</v>
      </c>
      <c r="J645" s="84" t="b">
        <v>0</v>
      </c>
      <c r="K645" s="84" t="b">
        <v>0</v>
      </c>
      <c r="L645" s="84" t="b">
        <v>0</v>
      </c>
    </row>
    <row r="646" spans="1:12" ht="15">
      <c r="A646" s="84" t="s">
        <v>2948</v>
      </c>
      <c r="B646" s="84" t="s">
        <v>2988</v>
      </c>
      <c r="C646" s="84">
        <v>6</v>
      </c>
      <c r="D646" s="118">
        <v>0.004513990148421704</v>
      </c>
      <c r="E646" s="118">
        <v>1.53640060339774</v>
      </c>
      <c r="F646" s="84" t="s">
        <v>2322</v>
      </c>
      <c r="G646" s="84" t="b">
        <v>0</v>
      </c>
      <c r="H646" s="84" t="b">
        <v>0</v>
      </c>
      <c r="I646" s="84" t="b">
        <v>0</v>
      </c>
      <c r="J646" s="84" t="b">
        <v>0</v>
      </c>
      <c r="K646" s="84" t="b">
        <v>0</v>
      </c>
      <c r="L646" s="84" t="b">
        <v>0</v>
      </c>
    </row>
    <row r="647" spans="1:12" ht="15">
      <c r="A647" s="84" t="s">
        <v>2444</v>
      </c>
      <c r="B647" s="84" t="s">
        <v>2989</v>
      </c>
      <c r="C647" s="84">
        <v>6</v>
      </c>
      <c r="D647" s="118">
        <v>0.004513990148421704</v>
      </c>
      <c r="E647" s="118">
        <v>0.5943925503754267</v>
      </c>
      <c r="F647" s="84" t="s">
        <v>2322</v>
      </c>
      <c r="G647" s="84" t="b">
        <v>0</v>
      </c>
      <c r="H647" s="84" t="b">
        <v>0</v>
      </c>
      <c r="I647" s="84" t="b">
        <v>0</v>
      </c>
      <c r="J647" s="84" t="b">
        <v>0</v>
      </c>
      <c r="K647" s="84" t="b">
        <v>0</v>
      </c>
      <c r="L647" s="84" t="b">
        <v>0</v>
      </c>
    </row>
    <row r="648" spans="1:12" ht="15">
      <c r="A648" s="84" t="s">
        <v>2961</v>
      </c>
      <c r="B648" s="84" t="s">
        <v>2953</v>
      </c>
      <c r="C648" s="84">
        <v>5</v>
      </c>
      <c r="D648" s="118">
        <v>0.004179281062754504</v>
      </c>
      <c r="E648" s="118">
        <v>2.0592793486780776</v>
      </c>
      <c r="F648" s="84" t="s">
        <v>2322</v>
      </c>
      <c r="G648" s="84" t="b">
        <v>0</v>
      </c>
      <c r="H648" s="84" t="b">
        <v>0</v>
      </c>
      <c r="I648" s="84" t="b">
        <v>0</v>
      </c>
      <c r="J648" s="84" t="b">
        <v>0</v>
      </c>
      <c r="K648" s="84" t="b">
        <v>0</v>
      </c>
      <c r="L648" s="84" t="b">
        <v>0</v>
      </c>
    </row>
    <row r="649" spans="1:12" ht="15">
      <c r="A649" s="84" t="s">
        <v>2953</v>
      </c>
      <c r="B649" s="84" t="s">
        <v>2445</v>
      </c>
      <c r="C649" s="84">
        <v>5</v>
      </c>
      <c r="D649" s="118">
        <v>0.004179281062754504</v>
      </c>
      <c r="E649" s="118">
        <v>1.2141813086638207</v>
      </c>
      <c r="F649" s="84" t="s">
        <v>2322</v>
      </c>
      <c r="G649" s="84" t="b">
        <v>0</v>
      </c>
      <c r="H649" s="84" t="b">
        <v>0</v>
      </c>
      <c r="I649" s="84" t="b">
        <v>0</v>
      </c>
      <c r="J649" s="84" t="b">
        <v>0</v>
      </c>
      <c r="K649" s="84" t="b">
        <v>0</v>
      </c>
      <c r="L649" s="84" t="b">
        <v>0</v>
      </c>
    </row>
    <row r="650" spans="1:12" ht="15">
      <c r="A650" s="84" t="s">
        <v>3048</v>
      </c>
      <c r="B650" s="84" t="s">
        <v>3049</v>
      </c>
      <c r="C650" s="84">
        <v>4</v>
      </c>
      <c r="D650" s="118">
        <v>0.003752327858676414</v>
      </c>
      <c r="E650" s="118">
        <v>2.360309344342059</v>
      </c>
      <c r="F650" s="84" t="s">
        <v>2322</v>
      </c>
      <c r="G650" s="84" t="b">
        <v>0</v>
      </c>
      <c r="H650" s="84" t="b">
        <v>0</v>
      </c>
      <c r="I650" s="84" t="b">
        <v>0</v>
      </c>
      <c r="J650" s="84" t="b">
        <v>0</v>
      </c>
      <c r="K650" s="84" t="b">
        <v>0</v>
      </c>
      <c r="L650" s="84" t="b">
        <v>0</v>
      </c>
    </row>
    <row r="651" spans="1:12" ht="15">
      <c r="A651" s="84" t="s">
        <v>3049</v>
      </c>
      <c r="B651" s="84" t="s">
        <v>3050</v>
      </c>
      <c r="C651" s="84">
        <v>4</v>
      </c>
      <c r="D651" s="118">
        <v>0.003752327858676414</v>
      </c>
      <c r="E651" s="118">
        <v>2.360309344342059</v>
      </c>
      <c r="F651" s="84" t="s">
        <v>2322</v>
      </c>
      <c r="G651" s="84" t="b">
        <v>0</v>
      </c>
      <c r="H651" s="84" t="b">
        <v>0</v>
      </c>
      <c r="I651" s="84" t="b">
        <v>0</v>
      </c>
      <c r="J651" s="84" t="b">
        <v>0</v>
      </c>
      <c r="K651" s="84" t="b">
        <v>0</v>
      </c>
      <c r="L651" s="84" t="b">
        <v>0</v>
      </c>
    </row>
    <row r="652" spans="1:12" ht="15">
      <c r="A652" s="84" t="s">
        <v>3050</v>
      </c>
      <c r="B652" s="84" t="s">
        <v>2411</v>
      </c>
      <c r="C652" s="84">
        <v>4</v>
      </c>
      <c r="D652" s="118">
        <v>0.003752327858676414</v>
      </c>
      <c r="E652" s="118">
        <v>1.582158093958415</v>
      </c>
      <c r="F652" s="84" t="s">
        <v>2322</v>
      </c>
      <c r="G652" s="84" t="b">
        <v>0</v>
      </c>
      <c r="H652" s="84" t="b">
        <v>0</v>
      </c>
      <c r="I652" s="84" t="b">
        <v>0</v>
      </c>
      <c r="J652" s="84" t="b">
        <v>0</v>
      </c>
      <c r="K652" s="84" t="b">
        <v>0</v>
      </c>
      <c r="L652" s="84" t="b">
        <v>0</v>
      </c>
    </row>
    <row r="653" spans="1:12" ht="15">
      <c r="A653" s="84" t="s">
        <v>2411</v>
      </c>
      <c r="B653" s="84" t="s">
        <v>3051</v>
      </c>
      <c r="C653" s="84">
        <v>4</v>
      </c>
      <c r="D653" s="118">
        <v>0.003752327858676414</v>
      </c>
      <c r="E653" s="118">
        <v>1.6006414996524283</v>
      </c>
      <c r="F653" s="84" t="s">
        <v>2322</v>
      </c>
      <c r="G653" s="84" t="b">
        <v>0</v>
      </c>
      <c r="H653" s="84" t="b">
        <v>0</v>
      </c>
      <c r="I653" s="84" t="b">
        <v>0</v>
      </c>
      <c r="J653" s="84" t="b">
        <v>0</v>
      </c>
      <c r="K653" s="84" t="b">
        <v>0</v>
      </c>
      <c r="L653" s="84" t="b">
        <v>0</v>
      </c>
    </row>
    <row r="654" spans="1:12" ht="15">
      <c r="A654" s="84" t="s">
        <v>3051</v>
      </c>
      <c r="B654" s="84" t="s">
        <v>3052</v>
      </c>
      <c r="C654" s="84">
        <v>4</v>
      </c>
      <c r="D654" s="118">
        <v>0.003752327858676414</v>
      </c>
      <c r="E654" s="118">
        <v>2.360309344342059</v>
      </c>
      <c r="F654" s="84" t="s">
        <v>2322</v>
      </c>
      <c r="G654" s="84" t="b">
        <v>0</v>
      </c>
      <c r="H654" s="84" t="b">
        <v>0</v>
      </c>
      <c r="I654" s="84" t="b">
        <v>0</v>
      </c>
      <c r="J654" s="84" t="b">
        <v>0</v>
      </c>
      <c r="K654" s="84" t="b">
        <v>0</v>
      </c>
      <c r="L654" s="84" t="b">
        <v>0</v>
      </c>
    </row>
    <row r="655" spans="1:12" ht="15">
      <c r="A655" s="84" t="s">
        <v>3054</v>
      </c>
      <c r="B655" s="84" t="s">
        <v>2502</v>
      </c>
      <c r="C655" s="84">
        <v>4</v>
      </c>
      <c r="D655" s="118">
        <v>0.003752327858676414</v>
      </c>
      <c r="E655" s="118">
        <v>1.7862780766143398</v>
      </c>
      <c r="F655" s="84" t="s">
        <v>2322</v>
      </c>
      <c r="G655" s="84" t="b">
        <v>0</v>
      </c>
      <c r="H655" s="84" t="b">
        <v>0</v>
      </c>
      <c r="I655" s="84" t="b">
        <v>0</v>
      </c>
      <c r="J655" s="84" t="b">
        <v>0</v>
      </c>
      <c r="K655" s="84" t="b">
        <v>0</v>
      </c>
      <c r="L655" s="84" t="b">
        <v>0</v>
      </c>
    </row>
    <row r="656" spans="1:12" ht="15">
      <c r="A656" s="84" t="s">
        <v>2444</v>
      </c>
      <c r="B656" s="84" t="s">
        <v>2961</v>
      </c>
      <c r="C656" s="84">
        <v>4</v>
      </c>
      <c r="D656" s="118">
        <v>0.003752327858676414</v>
      </c>
      <c r="E656" s="118">
        <v>0.7193312869837266</v>
      </c>
      <c r="F656" s="84" t="s">
        <v>2322</v>
      </c>
      <c r="G656" s="84" t="b">
        <v>0</v>
      </c>
      <c r="H656" s="84" t="b">
        <v>0</v>
      </c>
      <c r="I656" s="84" t="b">
        <v>0</v>
      </c>
      <c r="J656" s="84" t="b">
        <v>0</v>
      </c>
      <c r="K656" s="84" t="b">
        <v>0</v>
      </c>
      <c r="L656" s="84" t="b">
        <v>0</v>
      </c>
    </row>
    <row r="657" spans="1:12" ht="15">
      <c r="A657" s="84" t="s">
        <v>2445</v>
      </c>
      <c r="B657" s="84" t="s">
        <v>2988</v>
      </c>
      <c r="C657" s="84">
        <v>4</v>
      </c>
      <c r="D657" s="118">
        <v>0.003752327858676414</v>
      </c>
      <c r="E657" s="118">
        <v>1.0203612826477078</v>
      </c>
      <c r="F657" s="84" t="s">
        <v>2322</v>
      </c>
      <c r="G657" s="84" t="b">
        <v>0</v>
      </c>
      <c r="H657" s="84" t="b">
        <v>0</v>
      </c>
      <c r="I657" s="84" t="b">
        <v>0</v>
      </c>
      <c r="J657" s="84" t="b">
        <v>0</v>
      </c>
      <c r="K657" s="84" t="b">
        <v>0</v>
      </c>
      <c r="L657" s="84" t="b">
        <v>0</v>
      </c>
    </row>
    <row r="658" spans="1:12" ht="15">
      <c r="A658" s="84" t="s">
        <v>2996</v>
      </c>
      <c r="B658" s="84" t="s">
        <v>3055</v>
      </c>
      <c r="C658" s="84">
        <v>4</v>
      </c>
      <c r="D658" s="118">
        <v>0.003752327858676414</v>
      </c>
      <c r="E658" s="118">
        <v>2.0592793486780776</v>
      </c>
      <c r="F658" s="84" t="s">
        <v>2322</v>
      </c>
      <c r="G658" s="84" t="b">
        <v>0</v>
      </c>
      <c r="H658" s="84" t="b">
        <v>0</v>
      </c>
      <c r="I658" s="84" t="b">
        <v>0</v>
      </c>
      <c r="J658" s="84" t="b">
        <v>0</v>
      </c>
      <c r="K658" s="84" t="b">
        <v>0</v>
      </c>
      <c r="L658" s="84" t="b">
        <v>0</v>
      </c>
    </row>
    <row r="659" spans="1:12" ht="15">
      <c r="A659" s="84" t="s">
        <v>3055</v>
      </c>
      <c r="B659" s="84" t="s">
        <v>2411</v>
      </c>
      <c r="C659" s="84">
        <v>4</v>
      </c>
      <c r="D659" s="118">
        <v>0.003752327858676414</v>
      </c>
      <c r="E659" s="118">
        <v>1.582158093958415</v>
      </c>
      <c r="F659" s="84" t="s">
        <v>2322</v>
      </c>
      <c r="G659" s="84" t="b">
        <v>0</v>
      </c>
      <c r="H659" s="84" t="b">
        <v>0</v>
      </c>
      <c r="I659" s="84" t="b">
        <v>0</v>
      </c>
      <c r="J659" s="84" t="b">
        <v>0</v>
      </c>
      <c r="K659" s="84" t="b">
        <v>0</v>
      </c>
      <c r="L659" s="84" t="b">
        <v>0</v>
      </c>
    </row>
    <row r="660" spans="1:12" ht="15">
      <c r="A660" s="84" t="s">
        <v>3015</v>
      </c>
      <c r="B660" s="84" t="s">
        <v>2948</v>
      </c>
      <c r="C660" s="84">
        <v>4</v>
      </c>
      <c r="D660" s="118">
        <v>0.003752327858676414</v>
      </c>
      <c r="E660" s="118">
        <v>1.582158093958415</v>
      </c>
      <c r="F660" s="84" t="s">
        <v>2322</v>
      </c>
      <c r="G660" s="84" t="b">
        <v>0</v>
      </c>
      <c r="H660" s="84" t="b">
        <v>0</v>
      </c>
      <c r="I660" s="84" t="b">
        <v>0</v>
      </c>
      <c r="J660" s="84" t="b">
        <v>0</v>
      </c>
      <c r="K660" s="84" t="b">
        <v>0</v>
      </c>
      <c r="L660" s="84" t="b">
        <v>0</v>
      </c>
    </row>
    <row r="661" spans="1:12" ht="15">
      <c r="A661" s="84" t="s">
        <v>2996</v>
      </c>
      <c r="B661" s="84" t="s">
        <v>3056</v>
      </c>
      <c r="C661" s="84">
        <v>4</v>
      </c>
      <c r="D661" s="118">
        <v>0.003752327858676414</v>
      </c>
      <c r="E661" s="118">
        <v>2.0592793486780776</v>
      </c>
      <c r="F661" s="84" t="s">
        <v>2322</v>
      </c>
      <c r="G661" s="84" t="b">
        <v>0</v>
      </c>
      <c r="H661" s="84" t="b">
        <v>0</v>
      </c>
      <c r="I661" s="84" t="b">
        <v>0</v>
      </c>
      <c r="J661" s="84" t="b">
        <v>0</v>
      </c>
      <c r="K661" s="84" t="b">
        <v>0</v>
      </c>
      <c r="L661" s="84" t="b">
        <v>0</v>
      </c>
    </row>
    <row r="662" spans="1:12" ht="15">
      <c r="A662" s="84" t="s">
        <v>3056</v>
      </c>
      <c r="B662" s="84" t="s">
        <v>3057</v>
      </c>
      <c r="C662" s="84">
        <v>4</v>
      </c>
      <c r="D662" s="118">
        <v>0.003752327858676414</v>
      </c>
      <c r="E662" s="118">
        <v>2.360309344342059</v>
      </c>
      <c r="F662" s="84" t="s">
        <v>2322</v>
      </c>
      <c r="G662" s="84" t="b">
        <v>0</v>
      </c>
      <c r="H662" s="84" t="b">
        <v>0</v>
      </c>
      <c r="I662" s="84" t="b">
        <v>0</v>
      </c>
      <c r="J662" s="84" t="b">
        <v>0</v>
      </c>
      <c r="K662" s="84" t="b">
        <v>0</v>
      </c>
      <c r="L662" s="84" t="b">
        <v>0</v>
      </c>
    </row>
    <row r="663" spans="1:12" ht="15">
      <c r="A663" s="84" t="s">
        <v>3057</v>
      </c>
      <c r="B663" s="84" t="s">
        <v>3058</v>
      </c>
      <c r="C663" s="84">
        <v>4</v>
      </c>
      <c r="D663" s="118">
        <v>0.003752327858676414</v>
      </c>
      <c r="E663" s="118">
        <v>2.360309344342059</v>
      </c>
      <c r="F663" s="84" t="s">
        <v>2322</v>
      </c>
      <c r="G663" s="84" t="b">
        <v>0</v>
      </c>
      <c r="H663" s="84" t="b">
        <v>0</v>
      </c>
      <c r="I663" s="84" t="b">
        <v>0</v>
      </c>
      <c r="J663" s="84" t="b">
        <v>0</v>
      </c>
      <c r="K663" s="84" t="b">
        <v>0</v>
      </c>
      <c r="L663" s="84" t="b">
        <v>0</v>
      </c>
    </row>
    <row r="664" spans="1:12" ht="15">
      <c r="A664" s="84" t="s">
        <v>3058</v>
      </c>
      <c r="B664" s="84" t="s">
        <v>2948</v>
      </c>
      <c r="C664" s="84">
        <v>4</v>
      </c>
      <c r="D664" s="118">
        <v>0.003752327858676414</v>
      </c>
      <c r="E664" s="118">
        <v>1.7582493530140964</v>
      </c>
      <c r="F664" s="84" t="s">
        <v>2322</v>
      </c>
      <c r="G664" s="84" t="b">
        <v>0</v>
      </c>
      <c r="H664" s="84" t="b">
        <v>0</v>
      </c>
      <c r="I664" s="84" t="b">
        <v>0</v>
      </c>
      <c r="J664" s="84" t="b">
        <v>0</v>
      </c>
      <c r="K664" s="84" t="b">
        <v>0</v>
      </c>
      <c r="L664" s="84" t="b">
        <v>0</v>
      </c>
    </row>
    <row r="665" spans="1:12" ht="15">
      <c r="A665" s="84" t="s">
        <v>2948</v>
      </c>
      <c r="B665" s="84" t="s">
        <v>2445</v>
      </c>
      <c r="C665" s="84">
        <v>4</v>
      </c>
      <c r="D665" s="118">
        <v>0.003752327858676414</v>
      </c>
      <c r="E665" s="118">
        <v>0.8162412999917831</v>
      </c>
      <c r="F665" s="84" t="s">
        <v>2322</v>
      </c>
      <c r="G665" s="84" t="b">
        <v>0</v>
      </c>
      <c r="H665" s="84" t="b">
        <v>0</v>
      </c>
      <c r="I665" s="84" t="b">
        <v>0</v>
      </c>
      <c r="J665" s="84" t="b">
        <v>0</v>
      </c>
      <c r="K665" s="84" t="b">
        <v>0</v>
      </c>
      <c r="L665" s="84" t="b">
        <v>0</v>
      </c>
    </row>
    <row r="666" spans="1:12" ht="15">
      <c r="A666" s="84" t="s">
        <v>2445</v>
      </c>
      <c r="B666" s="84" t="s">
        <v>3059</v>
      </c>
      <c r="C666" s="84">
        <v>4</v>
      </c>
      <c r="D666" s="118">
        <v>0.003752327858676414</v>
      </c>
      <c r="E666" s="118">
        <v>1.4183012913197455</v>
      </c>
      <c r="F666" s="84" t="s">
        <v>2322</v>
      </c>
      <c r="G666" s="84" t="b">
        <v>0</v>
      </c>
      <c r="H666" s="84" t="b">
        <v>0</v>
      </c>
      <c r="I666" s="84" t="b">
        <v>0</v>
      </c>
      <c r="J666" s="84" t="b">
        <v>0</v>
      </c>
      <c r="K666" s="84" t="b">
        <v>0</v>
      </c>
      <c r="L666" s="84" t="b">
        <v>0</v>
      </c>
    </row>
    <row r="667" spans="1:12" ht="15">
      <c r="A667" s="84" t="s">
        <v>3059</v>
      </c>
      <c r="B667" s="84" t="s">
        <v>2446</v>
      </c>
      <c r="C667" s="84">
        <v>4</v>
      </c>
      <c r="D667" s="118">
        <v>0.003752327858676414</v>
      </c>
      <c r="E667" s="118">
        <v>1.3189166591838337</v>
      </c>
      <c r="F667" s="84" t="s">
        <v>2322</v>
      </c>
      <c r="G667" s="84" t="b">
        <v>0</v>
      </c>
      <c r="H667" s="84" t="b">
        <v>0</v>
      </c>
      <c r="I667" s="84" t="b">
        <v>0</v>
      </c>
      <c r="J667" s="84" t="b">
        <v>0</v>
      </c>
      <c r="K667" s="84" t="b">
        <v>0</v>
      </c>
      <c r="L667" s="84" t="b">
        <v>0</v>
      </c>
    </row>
    <row r="668" spans="1:12" ht="15">
      <c r="A668" s="84" t="s">
        <v>2446</v>
      </c>
      <c r="B668" s="84" t="s">
        <v>2476</v>
      </c>
      <c r="C668" s="84">
        <v>4</v>
      </c>
      <c r="D668" s="118">
        <v>0.003752327858676414</v>
      </c>
      <c r="E668" s="118">
        <v>0.48961288635280875</v>
      </c>
      <c r="F668" s="84" t="s">
        <v>2322</v>
      </c>
      <c r="G668" s="84" t="b">
        <v>0</v>
      </c>
      <c r="H668" s="84" t="b">
        <v>0</v>
      </c>
      <c r="I668" s="84" t="b">
        <v>0</v>
      </c>
      <c r="J668" s="84" t="b">
        <v>0</v>
      </c>
      <c r="K668" s="84" t="b">
        <v>0</v>
      </c>
      <c r="L668" s="84" t="b">
        <v>0</v>
      </c>
    </row>
    <row r="669" spans="1:12" ht="15">
      <c r="A669" s="84" t="s">
        <v>2476</v>
      </c>
      <c r="B669" s="84" t="s">
        <v>3060</v>
      </c>
      <c r="C669" s="84">
        <v>4</v>
      </c>
      <c r="D669" s="118">
        <v>0.003752327858676414</v>
      </c>
      <c r="E669" s="118">
        <v>1.5644293269979834</v>
      </c>
      <c r="F669" s="84" t="s">
        <v>2322</v>
      </c>
      <c r="G669" s="84" t="b">
        <v>0</v>
      </c>
      <c r="H669" s="84" t="b">
        <v>0</v>
      </c>
      <c r="I669" s="84" t="b">
        <v>0</v>
      </c>
      <c r="J669" s="84" t="b">
        <v>0</v>
      </c>
      <c r="K669" s="84" t="b">
        <v>0</v>
      </c>
      <c r="L669" s="84" t="b">
        <v>0</v>
      </c>
    </row>
    <row r="670" spans="1:12" ht="15">
      <c r="A670" s="84" t="s">
        <v>3060</v>
      </c>
      <c r="B670" s="84" t="s">
        <v>2446</v>
      </c>
      <c r="C670" s="84">
        <v>4</v>
      </c>
      <c r="D670" s="118">
        <v>0.003752327858676414</v>
      </c>
      <c r="E670" s="118">
        <v>1.3189166591838337</v>
      </c>
      <c r="F670" s="84" t="s">
        <v>2322</v>
      </c>
      <c r="G670" s="84" t="b">
        <v>0</v>
      </c>
      <c r="H670" s="84" t="b">
        <v>0</v>
      </c>
      <c r="I670" s="84" t="b">
        <v>0</v>
      </c>
      <c r="J670" s="84" t="b">
        <v>0</v>
      </c>
      <c r="K670" s="84" t="b">
        <v>0</v>
      </c>
      <c r="L670" s="84" t="b">
        <v>0</v>
      </c>
    </row>
    <row r="671" spans="1:12" ht="15">
      <c r="A671" s="84" t="s">
        <v>2973</v>
      </c>
      <c r="B671" s="84" t="s">
        <v>2444</v>
      </c>
      <c r="C671" s="84">
        <v>4</v>
      </c>
      <c r="D671" s="118">
        <v>0.003752327858676414</v>
      </c>
      <c r="E671" s="118">
        <v>0.3391200452721207</v>
      </c>
      <c r="F671" s="84" t="s">
        <v>2322</v>
      </c>
      <c r="G671" s="84" t="b">
        <v>0</v>
      </c>
      <c r="H671" s="84" t="b">
        <v>0</v>
      </c>
      <c r="I671" s="84" t="b">
        <v>0</v>
      </c>
      <c r="J671" s="84" t="b">
        <v>0</v>
      </c>
      <c r="K671" s="84" t="b">
        <v>0</v>
      </c>
      <c r="L671" s="84" t="b">
        <v>0</v>
      </c>
    </row>
    <row r="672" spans="1:12" ht="15">
      <c r="A672" s="84" t="s">
        <v>2444</v>
      </c>
      <c r="B672" s="84" t="s">
        <v>3061</v>
      </c>
      <c r="C672" s="84">
        <v>4</v>
      </c>
      <c r="D672" s="118">
        <v>0.003752327858676414</v>
      </c>
      <c r="E672" s="118">
        <v>0.8162412999917831</v>
      </c>
      <c r="F672" s="84" t="s">
        <v>2322</v>
      </c>
      <c r="G672" s="84" t="b">
        <v>0</v>
      </c>
      <c r="H672" s="84" t="b">
        <v>0</v>
      </c>
      <c r="I672" s="84" t="b">
        <v>0</v>
      </c>
      <c r="J672" s="84" t="b">
        <v>0</v>
      </c>
      <c r="K672" s="84" t="b">
        <v>0</v>
      </c>
      <c r="L672" s="84" t="b">
        <v>0</v>
      </c>
    </row>
    <row r="673" spans="1:12" ht="15">
      <c r="A673" s="84" t="s">
        <v>3061</v>
      </c>
      <c r="B673" s="84" t="s">
        <v>2446</v>
      </c>
      <c r="C673" s="84">
        <v>4</v>
      </c>
      <c r="D673" s="118">
        <v>0.003752327858676414</v>
      </c>
      <c r="E673" s="118">
        <v>1.3189166591838337</v>
      </c>
      <c r="F673" s="84" t="s">
        <v>2322</v>
      </c>
      <c r="G673" s="84" t="b">
        <v>0</v>
      </c>
      <c r="H673" s="84" t="b">
        <v>0</v>
      </c>
      <c r="I673" s="84" t="b">
        <v>0</v>
      </c>
      <c r="J673" s="84" t="b">
        <v>0</v>
      </c>
      <c r="K673" s="84" t="b">
        <v>0</v>
      </c>
      <c r="L673" s="84" t="b">
        <v>0</v>
      </c>
    </row>
    <row r="674" spans="1:12" ht="15">
      <c r="A674" s="84" t="s">
        <v>2479</v>
      </c>
      <c r="B674" s="84" t="s">
        <v>2446</v>
      </c>
      <c r="C674" s="84">
        <v>4</v>
      </c>
      <c r="D674" s="118">
        <v>0.003752327858676414</v>
      </c>
      <c r="E674" s="118">
        <v>0.66570414540849</v>
      </c>
      <c r="F674" s="84" t="s">
        <v>2322</v>
      </c>
      <c r="G674" s="84" t="b">
        <v>0</v>
      </c>
      <c r="H674" s="84" t="b">
        <v>0</v>
      </c>
      <c r="I674" s="84" t="b">
        <v>0</v>
      </c>
      <c r="J674" s="84" t="b">
        <v>0</v>
      </c>
      <c r="K674" s="84" t="b">
        <v>0</v>
      </c>
      <c r="L674" s="84" t="b">
        <v>0</v>
      </c>
    </row>
    <row r="675" spans="1:12" ht="15">
      <c r="A675" s="84" t="s">
        <v>2444</v>
      </c>
      <c r="B675" s="84" t="s">
        <v>3062</v>
      </c>
      <c r="C675" s="84">
        <v>4</v>
      </c>
      <c r="D675" s="118">
        <v>0.003752327858676414</v>
      </c>
      <c r="E675" s="118">
        <v>0.8162412999917831</v>
      </c>
      <c r="F675" s="84" t="s">
        <v>2322</v>
      </c>
      <c r="G675" s="84" t="b">
        <v>0</v>
      </c>
      <c r="H675" s="84" t="b">
        <v>0</v>
      </c>
      <c r="I675" s="84" t="b">
        <v>0</v>
      </c>
      <c r="J675" s="84" t="b">
        <v>0</v>
      </c>
      <c r="K675" s="84" t="b">
        <v>0</v>
      </c>
      <c r="L675" s="84" t="b">
        <v>0</v>
      </c>
    </row>
    <row r="676" spans="1:12" ht="15">
      <c r="A676" s="84" t="s">
        <v>3062</v>
      </c>
      <c r="B676" s="84" t="s">
        <v>2444</v>
      </c>
      <c r="C676" s="84">
        <v>4</v>
      </c>
      <c r="D676" s="118">
        <v>0.003752327858676414</v>
      </c>
      <c r="E676" s="118">
        <v>0.8162412999917831</v>
      </c>
      <c r="F676" s="84" t="s">
        <v>2322</v>
      </c>
      <c r="G676" s="84" t="b">
        <v>0</v>
      </c>
      <c r="H676" s="84" t="b">
        <v>0</v>
      </c>
      <c r="I676" s="84" t="b">
        <v>0</v>
      </c>
      <c r="J676" s="84" t="b">
        <v>0</v>
      </c>
      <c r="K676" s="84" t="b">
        <v>0</v>
      </c>
      <c r="L676" s="84" t="b">
        <v>0</v>
      </c>
    </row>
    <row r="677" spans="1:12" ht="15">
      <c r="A677" s="84" t="s">
        <v>2479</v>
      </c>
      <c r="B677" s="84" t="s">
        <v>2502</v>
      </c>
      <c r="C677" s="84">
        <v>4</v>
      </c>
      <c r="D677" s="118">
        <v>0.003752327858676414</v>
      </c>
      <c r="E677" s="118">
        <v>1.133065562838996</v>
      </c>
      <c r="F677" s="84" t="s">
        <v>2322</v>
      </c>
      <c r="G677" s="84" t="b">
        <v>0</v>
      </c>
      <c r="H677" s="84" t="b">
        <v>0</v>
      </c>
      <c r="I677" s="84" t="b">
        <v>0</v>
      </c>
      <c r="J677" s="84" t="b">
        <v>0</v>
      </c>
      <c r="K677" s="84" t="b">
        <v>0</v>
      </c>
      <c r="L677" s="84" t="b">
        <v>0</v>
      </c>
    </row>
    <row r="678" spans="1:12" ht="15">
      <c r="A678" s="84" t="s">
        <v>2444</v>
      </c>
      <c r="B678" s="84" t="s">
        <v>2502</v>
      </c>
      <c r="C678" s="84">
        <v>4</v>
      </c>
      <c r="D678" s="118">
        <v>0.003752327858676414</v>
      </c>
      <c r="E678" s="118">
        <v>0.2422100322640642</v>
      </c>
      <c r="F678" s="84" t="s">
        <v>2322</v>
      </c>
      <c r="G678" s="84" t="b">
        <v>0</v>
      </c>
      <c r="H678" s="84" t="b">
        <v>0</v>
      </c>
      <c r="I678" s="84" t="b">
        <v>0</v>
      </c>
      <c r="J678" s="84" t="b">
        <v>0</v>
      </c>
      <c r="K678" s="84" t="b">
        <v>0</v>
      </c>
      <c r="L678" s="84" t="b">
        <v>0</v>
      </c>
    </row>
    <row r="679" spans="1:12" ht="15">
      <c r="A679" s="84" t="s">
        <v>2502</v>
      </c>
      <c r="B679" s="84" t="s">
        <v>3063</v>
      </c>
      <c r="C679" s="84">
        <v>4</v>
      </c>
      <c r="D679" s="118">
        <v>0.003752327858676414</v>
      </c>
      <c r="E679" s="118">
        <v>1.7862780766143398</v>
      </c>
      <c r="F679" s="84" t="s">
        <v>2322</v>
      </c>
      <c r="G679" s="84" t="b">
        <v>0</v>
      </c>
      <c r="H679" s="84" t="b">
        <v>0</v>
      </c>
      <c r="I679" s="84" t="b">
        <v>0</v>
      </c>
      <c r="J679" s="84" t="b">
        <v>0</v>
      </c>
      <c r="K679" s="84" t="b">
        <v>0</v>
      </c>
      <c r="L679" s="84" t="b">
        <v>0</v>
      </c>
    </row>
    <row r="680" spans="1:12" ht="15">
      <c r="A680" s="84" t="s">
        <v>3063</v>
      </c>
      <c r="B680" s="84" t="s">
        <v>2973</v>
      </c>
      <c r="C680" s="84">
        <v>4</v>
      </c>
      <c r="D680" s="118">
        <v>0.003752327858676414</v>
      </c>
      <c r="E680" s="118">
        <v>1.8831880896223963</v>
      </c>
      <c r="F680" s="84" t="s">
        <v>2322</v>
      </c>
      <c r="G680" s="84" t="b">
        <v>0</v>
      </c>
      <c r="H680" s="84" t="b">
        <v>0</v>
      </c>
      <c r="I680" s="84" t="b">
        <v>0</v>
      </c>
      <c r="J680" s="84" t="b">
        <v>0</v>
      </c>
      <c r="K680" s="84" t="b">
        <v>0</v>
      </c>
      <c r="L680" s="84" t="b">
        <v>0</v>
      </c>
    </row>
    <row r="681" spans="1:12" ht="15">
      <c r="A681" s="84" t="s">
        <v>2973</v>
      </c>
      <c r="B681" s="84" t="s">
        <v>2476</v>
      </c>
      <c r="C681" s="84">
        <v>4</v>
      </c>
      <c r="D681" s="118">
        <v>0.003752327858676414</v>
      </c>
      <c r="E681" s="118">
        <v>1.0538843167913714</v>
      </c>
      <c r="F681" s="84" t="s">
        <v>2322</v>
      </c>
      <c r="G681" s="84" t="b">
        <v>0</v>
      </c>
      <c r="H681" s="84" t="b">
        <v>0</v>
      </c>
      <c r="I681" s="84" t="b">
        <v>0</v>
      </c>
      <c r="J681" s="84" t="b">
        <v>0</v>
      </c>
      <c r="K681" s="84" t="b">
        <v>0</v>
      </c>
      <c r="L681" s="84" t="b">
        <v>0</v>
      </c>
    </row>
    <row r="682" spans="1:12" ht="15">
      <c r="A682" s="84" t="s">
        <v>2476</v>
      </c>
      <c r="B682" s="84" t="s">
        <v>2948</v>
      </c>
      <c r="C682" s="84">
        <v>4</v>
      </c>
      <c r="D682" s="118">
        <v>0.003752327858676414</v>
      </c>
      <c r="E682" s="118">
        <v>0.9623693356700211</v>
      </c>
      <c r="F682" s="84" t="s">
        <v>2322</v>
      </c>
      <c r="G682" s="84" t="b">
        <v>0</v>
      </c>
      <c r="H682" s="84" t="b">
        <v>0</v>
      </c>
      <c r="I682" s="84" t="b">
        <v>0</v>
      </c>
      <c r="J682" s="84" t="b">
        <v>0</v>
      </c>
      <c r="K682" s="84" t="b">
        <v>0</v>
      </c>
      <c r="L682" s="84" t="b">
        <v>0</v>
      </c>
    </row>
    <row r="683" spans="1:12" ht="15">
      <c r="A683" s="84" t="s">
        <v>2948</v>
      </c>
      <c r="B683" s="84" t="s">
        <v>2989</v>
      </c>
      <c r="C683" s="84">
        <v>4</v>
      </c>
      <c r="D683" s="118">
        <v>0.003752327858676414</v>
      </c>
      <c r="E683" s="118">
        <v>1.3603093443420586</v>
      </c>
      <c r="F683" s="84" t="s">
        <v>2322</v>
      </c>
      <c r="G683" s="84" t="b">
        <v>0</v>
      </c>
      <c r="H683" s="84" t="b">
        <v>0</v>
      </c>
      <c r="I683" s="84" t="b">
        <v>0</v>
      </c>
      <c r="J683" s="84" t="b">
        <v>0</v>
      </c>
      <c r="K683" s="84" t="b">
        <v>0</v>
      </c>
      <c r="L683" s="84" t="b">
        <v>0</v>
      </c>
    </row>
    <row r="684" spans="1:12" ht="15">
      <c r="A684" s="84" t="s">
        <v>2989</v>
      </c>
      <c r="B684" s="84" t="s">
        <v>2476</v>
      </c>
      <c r="C684" s="84">
        <v>4</v>
      </c>
      <c r="D684" s="118">
        <v>0.003752327858676414</v>
      </c>
      <c r="E684" s="118">
        <v>1.1330655628389963</v>
      </c>
      <c r="F684" s="84" t="s">
        <v>2322</v>
      </c>
      <c r="G684" s="84" t="b">
        <v>0</v>
      </c>
      <c r="H684" s="84" t="b">
        <v>0</v>
      </c>
      <c r="I684" s="84" t="b">
        <v>0</v>
      </c>
      <c r="J684" s="84" t="b">
        <v>0</v>
      </c>
      <c r="K684" s="84" t="b">
        <v>0</v>
      </c>
      <c r="L684" s="84" t="b">
        <v>0</v>
      </c>
    </row>
    <row r="685" spans="1:12" ht="15">
      <c r="A685" s="84" t="s">
        <v>2476</v>
      </c>
      <c r="B685" s="84" t="s">
        <v>2476</v>
      </c>
      <c r="C685" s="84">
        <v>4</v>
      </c>
      <c r="D685" s="118">
        <v>0.003752327858676414</v>
      </c>
      <c r="E685" s="118">
        <v>0.7351255541669586</v>
      </c>
      <c r="F685" s="84" t="s">
        <v>2322</v>
      </c>
      <c r="G685" s="84" t="b">
        <v>0</v>
      </c>
      <c r="H685" s="84" t="b">
        <v>0</v>
      </c>
      <c r="I685" s="84" t="b">
        <v>0</v>
      </c>
      <c r="J685" s="84" t="b">
        <v>0</v>
      </c>
      <c r="K685" s="84" t="b">
        <v>0</v>
      </c>
      <c r="L685" s="84" t="b">
        <v>0</v>
      </c>
    </row>
    <row r="686" spans="1:12" ht="15">
      <c r="A686" s="84" t="s">
        <v>2476</v>
      </c>
      <c r="B686" s="84" t="s">
        <v>2445</v>
      </c>
      <c r="C686" s="84">
        <v>4</v>
      </c>
      <c r="D686" s="118">
        <v>0.003752327858676414</v>
      </c>
      <c r="E686" s="118">
        <v>0.6224212739756703</v>
      </c>
      <c r="F686" s="84" t="s">
        <v>2322</v>
      </c>
      <c r="G686" s="84" t="b">
        <v>0</v>
      </c>
      <c r="H686" s="84" t="b">
        <v>0</v>
      </c>
      <c r="I686" s="84" t="b">
        <v>0</v>
      </c>
      <c r="J686" s="84" t="b">
        <v>0</v>
      </c>
      <c r="K686" s="84" t="b">
        <v>0</v>
      </c>
      <c r="L686" s="84" t="b">
        <v>0</v>
      </c>
    </row>
    <row r="687" spans="1:12" ht="15">
      <c r="A687" s="84" t="s">
        <v>2444</v>
      </c>
      <c r="B687" s="84" t="s">
        <v>3064</v>
      </c>
      <c r="C687" s="84">
        <v>4</v>
      </c>
      <c r="D687" s="118">
        <v>0.003752327858676414</v>
      </c>
      <c r="E687" s="118">
        <v>0.8162412999917831</v>
      </c>
      <c r="F687" s="84" t="s">
        <v>2322</v>
      </c>
      <c r="G687" s="84" t="b">
        <v>0</v>
      </c>
      <c r="H687" s="84" t="b">
        <v>0</v>
      </c>
      <c r="I687" s="84" t="b">
        <v>0</v>
      </c>
      <c r="J687" s="84" t="b">
        <v>0</v>
      </c>
      <c r="K687" s="84" t="b">
        <v>0</v>
      </c>
      <c r="L687" s="84" t="b">
        <v>0</v>
      </c>
    </row>
    <row r="688" spans="1:12" ht="15">
      <c r="A688" s="84" t="s">
        <v>3064</v>
      </c>
      <c r="B688" s="84" t="s">
        <v>2444</v>
      </c>
      <c r="C688" s="84">
        <v>4</v>
      </c>
      <c r="D688" s="118">
        <v>0.003752327858676414</v>
      </c>
      <c r="E688" s="118">
        <v>0.8162412999917831</v>
      </c>
      <c r="F688" s="84" t="s">
        <v>2322</v>
      </c>
      <c r="G688" s="84" t="b">
        <v>0</v>
      </c>
      <c r="H688" s="84" t="b">
        <v>0</v>
      </c>
      <c r="I688" s="84" t="b">
        <v>0</v>
      </c>
      <c r="J688" s="84" t="b">
        <v>0</v>
      </c>
      <c r="K688" s="84" t="b">
        <v>0</v>
      </c>
      <c r="L688" s="84" t="b">
        <v>0</v>
      </c>
    </row>
    <row r="689" spans="1:12" ht="15">
      <c r="A689" s="84" t="s">
        <v>2496</v>
      </c>
      <c r="B689" s="84" t="s">
        <v>2463</v>
      </c>
      <c r="C689" s="84">
        <v>3</v>
      </c>
      <c r="D689" s="118">
        <v>0.003209621642767754</v>
      </c>
      <c r="E689" s="118">
        <v>2.1842180852863775</v>
      </c>
      <c r="F689" s="84" t="s">
        <v>2322</v>
      </c>
      <c r="G689" s="84" t="b">
        <v>0</v>
      </c>
      <c r="H689" s="84" t="b">
        <v>0</v>
      </c>
      <c r="I689" s="84" t="b">
        <v>0</v>
      </c>
      <c r="J689" s="84" t="b">
        <v>0</v>
      </c>
      <c r="K689" s="84" t="b">
        <v>0</v>
      </c>
      <c r="L689" s="84" t="b">
        <v>0</v>
      </c>
    </row>
    <row r="690" spans="1:12" ht="15">
      <c r="A690" s="84" t="s">
        <v>2463</v>
      </c>
      <c r="B690" s="84" t="s">
        <v>2983</v>
      </c>
      <c r="C690" s="84">
        <v>3</v>
      </c>
      <c r="D690" s="118">
        <v>0.003209621642767754</v>
      </c>
      <c r="E690" s="118">
        <v>2.263399331334002</v>
      </c>
      <c r="F690" s="84" t="s">
        <v>2322</v>
      </c>
      <c r="G690" s="84" t="b">
        <v>0</v>
      </c>
      <c r="H690" s="84" t="b">
        <v>0</v>
      </c>
      <c r="I690" s="84" t="b">
        <v>0</v>
      </c>
      <c r="J690" s="84" t="b">
        <v>0</v>
      </c>
      <c r="K690" s="84" t="b">
        <v>0</v>
      </c>
      <c r="L690" s="84" t="b">
        <v>0</v>
      </c>
    </row>
    <row r="691" spans="1:12" ht="15">
      <c r="A691" s="84" t="s">
        <v>2984</v>
      </c>
      <c r="B691" s="84" t="s">
        <v>2463</v>
      </c>
      <c r="C691" s="84">
        <v>3</v>
      </c>
      <c r="D691" s="118">
        <v>0.003209621642767754</v>
      </c>
      <c r="E691" s="118">
        <v>2.1842180852863775</v>
      </c>
      <c r="F691" s="84" t="s">
        <v>2322</v>
      </c>
      <c r="G691" s="84" t="b">
        <v>0</v>
      </c>
      <c r="H691" s="84" t="b">
        <v>0</v>
      </c>
      <c r="I691" s="84" t="b">
        <v>0</v>
      </c>
      <c r="J691" s="84" t="b">
        <v>0</v>
      </c>
      <c r="K691" s="84" t="b">
        <v>0</v>
      </c>
      <c r="L691" s="84" t="b">
        <v>0</v>
      </c>
    </row>
    <row r="692" spans="1:12" ht="15">
      <c r="A692" s="84" t="s">
        <v>323</v>
      </c>
      <c r="B692" s="84" t="s">
        <v>3048</v>
      </c>
      <c r="C692" s="84">
        <v>3</v>
      </c>
      <c r="D692" s="118">
        <v>0.003209621642767754</v>
      </c>
      <c r="E692" s="118">
        <v>2.4852480809503588</v>
      </c>
      <c r="F692" s="84" t="s">
        <v>2322</v>
      </c>
      <c r="G692" s="84" t="b">
        <v>0</v>
      </c>
      <c r="H692" s="84" t="b">
        <v>0</v>
      </c>
      <c r="I692" s="84" t="b">
        <v>0</v>
      </c>
      <c r="J692" s="84" t="b">
        <v>0</v>
      </c>
      <c r="K692" s="84" t="b">
        <v>0</v>
      </c>
      <c r="L692" s="84" t="b">
        <v>0</v>
      </c>
    </row>
    <row r="693" spans="1:12" ht="15">
      <c r="A693" s="84" t="s">
        <v>3052</v>
      </c>
      <c r="B693" s="84" t="s">
        <v>3077</v>
      </c>
      <c r="C693" s="84">
        <v>3</v>
      </c>
      <c r="D693" s="118">
        <v>0.003209621642767754</v>
      </c>
      <c r="E693" s="118">
        <v>2.360309344342059</v>
      </c>
      <c r="F693" s="84" t="s">
        <v>2322</v>
      </c>
      <c r="G693" s="84" t="b">
        <v>0</v>
      </c>
      <c r="H693" s="84" t="b">
        <v>0</v>
      </c>
      <c r="I693" s="84" t="b">
        <v>0</v>
      </c>
      <c r="J693" s="84" t="b">
        <v>0</v>
      </c>
      <c r="K693" s="84" t="b">
        <v>0</v>
      </c>
      <c r="L693" s="84" t="b">
        <v>0</v>
      </c>
    </row>
    <row r="694" spans="1:12" ht="15">
      <c r="A694" s="84" t="s">
        <v>322</v>
      </c>
      <c r="B694" s="84" t="s">
        <v>3054</v>
      </c>
      <c r="C694" s="84">
        <v>3</v>
      </c>
      <c r="D694" s="118">
        <v>0.003209621642767754</v>
      </c>
      <c r="E694" s="118">
        <v>2.263399331334002</v>
      </c>
      <c r="F694" s="84" t="s">
        <v>2322</v>
      </c>
      <c r="G694" s="84" t="b">
        <v>0</v>
      </c>
      <c r="H694" s="84" t="b">
        <v>0</v>
      </c>
      <c r="I694" s="84" t="b">
        <v>0</v>
      </c>
      <c r="J694" s="84" t="b">
        <v>0</v>
      </c>
      <c r="K694" s="84" t="b">
        <v>0</v>
      </c>
      <c r="L694" s="84" t="b">
        <v>0</v>
      </c>
    </row>
    <row r="695" spans="1:12" ht="15">
      <c r="A695" s="84" t="s">
        <v>2989</v>
      </c>
      <c r="B695" s="84" t="s">
        <v>2479</v>
      </c>
      <c r="C695" s="84">
        <v>3</v>
      </c>
      <c r="D695" s="118">
        <v>0.003209621642767754</v>
      </c>
      <c r="E695" s="118">
        <v>1.0970679095674774</v>
      </c>
      <c r="F695" s="84" t="s">
        <v>2322</v>
      </c>
      <c r="G695" s="84" t="b">
        <v>0</v>
      </c>
      <c r="H695" s="84" t="b">
        <v>0</v>
      </c>
      <c r="I695" s="84" t="b">
        <v>0</v>
      </c>
      <c r="J695" s="84" t="b">
        <v>0</v>
      </c>
      <c r="K695" s="84" t="b">
        <v>0</v>
      </c>
      <c r="L695" s="84" t="b">
        <v>0</v>
      </c>
    </row>
    <row r="696" spans="1:12" ht="15">
      <c r="A696" s="84" t="s">
        <v>2975</v>
      </c>
      <c r="B696" s="84" t="s">
        <v>2976</v>
      </c>
      <c r="C696" s="84">
        <v>2</v>
      </c>
      <c r="D696" s="118">
        <v>0.002511248308376142</v>
      </c>
      <c r="E696" s="118">
        <v>1.1806139610175521</v>
      </c>
      <c r="F696" s="84" t="s">
        <v>2322</v>
      </c>
      <c r="G696" s="84" t="b">
        <v>0</v>
      </c>
      <c r="H696" s="84" t="b">
        <v>1</v>
      </c>
      <c r="I696" s="84" t="b">
        <v>0</v>
      </c>
      <c r="J696" s="84" t="b">
        <v>0</v>
      </c>
      <c r="K696" s="84" t="b">
        <v>0</v>
      </c>
      <c r="L696" s="84" t="b">
        <v>0</v>
      </c>
    </row>
    <row r="697" spans="1:12" ht="15">
      <c r="A697" s="84" t="s">
        <v>2976</v>
      </c>
      <c r="B697" s="84" t="s">
        <v>3138</v>
      </c>
      <c r="C697" s="84">
        <v>2</v>
      </c>
      <c r="D697" s="118">
        <v>0.002511248308376142</v>
      </c>
      <c r="E697" s="118">
        <v>1.920976650511796</v>
      </c>
      <c r="F697" s="84" t="s">
        <v>2322</v>
      </c>
      <c r="G697" s="84" t="b">
        <v>0</v>
      </c>
      <c r="H697" s="84" t="b">
        <v>0</v>
      </c>
      <c r="I697" s="84" t="b">
        <v>0</v>
      </c>
      <c r="J697" s="84" t="b">
        <v>0</v>
      </c>
      <c r="K697" s="84" t="b">
        <v>0</v>
      </c>
      <c r="L697" s="84" t="b">
        <v>0</v>
      </c>
    </row>
    <row r="698" spans="1:12" ht="15">
      <c r="A698" s="84" t="s">
        <v>3138</v>
      </c>
      <c r="B698" s="84" t="s">
        <v>2972</v>
      </c>
      <c r="C698" s="84">
        <v>2</v>
      </c>
      <c r="D698" s="118">
        <v>0.002511248308376142</v>
      </c>
      <c r="E698" s="118">
        <v>1.920976650511796</v>
      </c>
      <c r="F698" s="84" t="s">
        <v>2322</v>
      </c>
      <c r="G698" s="84" t="b">
        <v>0</v>
      </c>
      <c r="H698" s="84" t="b">
        <v>0</v>
      </c>
      <c r="I698" s="84" t="b">
        <v>0</v>
      </c>
      <c r="J698" s="84" t="b">
        <v>0</v>
      </c>
      <c r="K698" s="84" t="b">
        <v>0</v>
      </c>
      <c r="L698" s="84" t="b">
        <v>0</v>
      </c>
    </row>
    <row r="699" spans="1:12" ht="15">
      <c r="A699" s="84" t="s">
        <v>3128</v>
      </c>
      <c r="B699" s="84" t="s">
        <v>3129</v>
      </c>
      <c r="C699" s="84">
        <v>2</v>
      </c>
      <c r="D699" s="118">
        <v>0.002511248308376142</v>
      </c>
      <c r="E699" s="118">
        <v>2.6613393400060397</v>
      </c>
      <c r="F699" s="84" t="s">
        <v>2322</v>
      </c>
      <c r="G699" s="84" t="b">
        <v>0</v>
      </c>
      <c r="H699" s="84" t="b">
        <v>0</v>
      </c>
      <c r="I699" s="84" t="b">
        <v>0</v>
      </c>
      <c r="J699" s="84" t="b">
        <v>0</v>
      </c>
      <c r="K699" s="84" t="b">
        <v>0</v>
      </c>
      <c r="L699" s="84" t="b">
        <v>0</v>
      </c>
    </row>
    <row r="700" spans="1:12" ht="15">
      <c r="A700" s="84" t="s">
        <v>3129</v>
      </c>
      <c r="B700" s="84" t="s">
        <v>2411</v>
      </c>
      <c r="C700" s="84">
        <v>2</v>
      </c>
      <c r="D700" s="118">
        <v>0.002511248308376142</v>
      </c>
      <c r="E700" s="118">
        <v>1.582158093958415</v>
      </c>
      <c r="F700" s="84" t="s">
        <v>2322</v>
      </c>
      <c r="G700" s="84" t="b">
        <v>0</v>
      </c>
      <c r="H700" s="84" t="b">
        <v>0</v>
      </c>
      <c r="I700" s="84" t="b">
        <v>0</v>
      </c>
      <c r="J700" s="84" t="b">
        <v>0</v>
      </c>
      <c r="K700" s="84" t="b">
        <v>0</v>
      </c>
      <c r="L700" s="84" t="b">
        <v>0</v>
      </c>
    </row>
    <row r="701" spans="1:12" ht="15">
      <c r="A701" s="84" t="s">
        <v>2411</v>
      </c>
      <c r="B701" s="84" t="s">
        <v>3130</v>
      </c>
      <c r="C701" s="84">
        <v>2</v>
      </c>
      <c r="D701" s="118">
        <v>0.002511248308376142</v>
      </c>
      <c r="E701" s="118">
        <v>1.6006414996524283</v>
      </c>
      <c r="F701" s="84" t="s">
        <v>2322</v>
      </c>
      <c r="G701" s="84" t="b">
        <v>0</v>
      </c>
      <c r="H701" s="84" t="b">
        <v>0</v>
      </c>
      <c r="I701" s="84" t="b">
        <v>0</v>
      </c>
      <c r="J701" s="84" t="b">
        <v>0</v>
      </c>
      <c r="K701" s="84" t="b">
        <v>0</v>
      </c>
      <c r="L701" s="84" t="b">
        <v>0</v>
      </c>
    </row>
    <row r="702" spans="1:12" ht="15">
      <c r="A702" s="84" t="s">
        <v>3130</v>
      </c>
      <c r="B702" s="84" t="s">
        <v>3131</v>
      </c>
      <c r="C702" s="84">
        <v>2</v>
      </c>
      <c r="D702" s="118">
        <v>0.002511248308376142</v>
      </c>
      <c r="E702" s="118">
        <v>2.6613393400060397</v>
      </c>
      <c r="F702" s="84" t="s">
        <v>2322</v>
      </c>
      <c r="G702" s="84" t="b">
        <v>0</v>
      </c>
      <c r="H702" s="84" t="b">
        <v>0</v>
      </c>
      <c r="I702" s="84" t="b">
        <v>0</v>
      </c>
      <c r="J702" s="84" t="b">
        <v>0</v>
      </c>
      <c r="K702" s="84" t="b">
        <v>0</v>
      </c>
      <c r="L702" s="84" t="b">
        <v>0</v>
      </c>
    </row>
    <row r="703" spans="1:12" ht="15">
      <c r="A703" s="84" t="s">
        <v>3131</v>
      </c>
      <c r="B703" s="84" t="s">
        <v>2480</v>
      </c>
      <c r="C703" s="84">
        <v>2</v>
      </c>
      <c r="D703" s="118">
        <v>0.002511248308376142</v>
      </c>
      <c r="E703" s="118">
        <v>1.6401500409361018</v>
      </c>
      <c r="F703" s="84" t="s">
        <v>2322</v>
      </c>
      <c r="G703" s="84" t="b">
        <v>0</v>
      </c>
      <c r="H703" s="84" t="b">
        <v>0</v>
      </c>
      <c r="I703" s="84" t="b">
        <v>0</v>
      </c>
      <c r="J703" s="84" t="b">
        <v>0</v>
      </c>
      <c r="K703" s="84" t="b">
        <v>0</v>
      </c>
      <c r="L703" s="84" t="b">
        <v>0</v>
      </c>
    </row>
    <row r="704" spans="1:12" ht="15">
      <c r="A704" s="84" t="s">
        <v>2478</v>
      </c>
      <c r="B704" s="84" t="s">
        <v>3132</v>
      </c>
      <c r="C704" s="84">
        <v>2</v>
      </c>
      <c r="D704" s="118">
        <v>0.002511248308376142</v>
      </c>
      <c r="E704" s="118">
        <v>1.6006414996524283</v>
      </c>
      <c r="F704" s="84" t="s">
        <v>2322</v>
      </c>
      <c r="G704" s="84" t="b">
        <v>0</v>
      </c>
      <c r="H704" s="84" t="b">
        <v>0</v>
      </c>
      <c r="I704" s="84" t="b">
        <v>0</v>
      </c>
      <c r="J704" s="84" t="b">
        <v>0</v>
      </c>
      <c r="K704" s="84" t="b">
        <v>0</v>
      </c>
      <c r="L704" s="84" t="b">
        <v>0</v>
      </c>
    </row>
    <row r="705" spans="1:12" ht="15">
      <c r="A705" s="84" t="s">
        <v>2463</v>
      </c>
      <c r="B705" s="84" t="s">
        <v>2951</v>
      </c>
      <c r="C705" s="84">
        <v>2</v>
      </c>
      <c r="D705" s="118">
        <v>0.002511248308376142</v>
      </c>
      <c r="E705" s="118">
        <v>1.4504859746911467</v>
      </c>
      <c r="F705" s="84" t="s">
        <v>2322</v>
      </c>
      <c r="G705" s="84" t="b">
        <v>0</v>
      </c>
      <c r="H705" s="84" t="b">
        <v>0</v>
      </c>
      <c r="I705" s="84" t="b">
        <v>0</v>
      </c>
      <c r="J705" s="84" t="b">
        <v>0</v>
      </c>
      <c r="K705" s="84" t="b">
        <v>0</v>
      </c>
      <c r="L705" s="84" t="b">
        <v>0</v>
      </c>
    </row>
    <row r="706" spans="1:12" ht="15">
      <c r="A706" s="84" t="s">
        <v>2444</v>
      </c>
      <c r="B706" s="84" t="s">
        <v>2476</v>
      </c>
      <c r="C706" s="84">
        <v>2</v>
      </c>
      <c r="D706" s="118">
        <v>0.002511248308376142</v>
      </c>
      <c r="E706" s="118">
        <v>-0.3140924685032231</v>
      </c>
      <c r="F706" s="84" t="s">
        <v>2322</v>
      </c>
      <c r="G706" s="84" t="b">
        <v>0</v>
      </c>
      <c r="H706" s="84" t="b">
        <v>0</v>
      </c>
      <c r="I706" s="84" t="b">
        <v>0</v>
      </c>
      <c r="J706" s="84" t="b">
        <v>0</v>
      </c>
      <c r="K706" s="84" t="b">
        <v>0</v>
      </c>
      <c r="L706" s="84" t="b">
        <v>0</v>
      </c>
    </row>
    <row r="707" spans="1:12" ht="15">
      <c r="A707" s="84" t="s">
        <v>3015</v>
      </c>
      <c r="B707" s="84" t="s">
        <v>2444</v>
      </c>
      <c r="C707" s="84">
        <v>2</v>
      </c>
      <c r="D707" s="118">
        <v>0.002511248308376142</v>
      </c>
      <c r="E707" s="118">
        <v>0.3391200452721207</v>
      </c>
      <c r="F707" s="84" t="s">
        <v>2322</v>
      </c>
      <c r="G707" s="84" t="b">
        <v>0</v>
      </c>
      <c r="H707" s="84" t="b">
        <v>0</v>
      </c>
      <c r="I707" s="84" t="b">
        <v>0</v>
      </c>
      <c r="J707" s="84" t="b">
        <v>0</v>
      </c>
      <c r="K707" s="84" t="b">
        <v>0</v>
      </c>
      <c r="L707" s="84" t="b">
        <v>0</v>
      </c>
    </row>
    <row r="708" spans="1:12" ht="15">
      <c r="A708" s="84" t="s">
        <v>2444</v>
      </c>
      <c r="B708" s="84" t="s">
        <v>3156</v>
      </c>
      <c r="C708" s="84">
        <v>2</v>
      </c>
      <c r="D708" s="118">
        <v>0.002511248308376142</v>
      </c>
      <c r="E708" s="118">
        <v>0.8162412999917831</v>
      </c>
      <c r="F708" s="84" t="s">
        <v>2322</v>
      </c>
      <c r="G708" s="84" t="b">
        <v>0</v>
      </c>
      <c r="H708" s="84" t="b">
        <v>0</v>
      </c>
      <c r="I708" s="84" t="b">
        <v>0</v>
      </c>
      <c r="J708" s="84" t="b">
        <v>0</v>
      </c>
      <c r="K708" s="84" t="b">
        <v>0</v>
      </c>
      <c r="L708" s="84" t="b">
        <v>0</v>
      </c>
    </row>
    <row r="709" spans="1:12" ht="15">
      <c r="A709" s="84" t="s">
        <v>3156</v>
      </c>
      <c r="B709" s="84" t="s">
        <v>2948</v>
      </c>
      <c r="C709" s="84">
        <v>2</v>
      </c>
      <c r="D709" s="118">
        <v>0.002511248308376142</v>
      </c>
      <c r="E709" s="118">
        <v>1.7582493530140964</v>
      </c>
      <c r="F709" s="84" t="s">
        <v>2322</v>
      </c>
      <c r="G709" s="84" t="b">
        <v>0</v>
      </c>
      <c r="H709" s="84" t="b">
        <v>0</v>
      </c>
      <c r="I709" s="84" t="b">
        <v>0</v>
      </c>
      <c r="J709" s="84" t="b">
        <v>0</v>
      </c>
      <c r="K709" s="84" t="b">
        <v>0</v>
      </c>
      <c r="L709" s="84" t="b">
        <v>0</v>
      </c>
    </row>
    <row r="710" spans="1:12" ht="15">
      <c r="A710" s="84" t="s">
        <v>2988</v>
      </c>
      <c r="B710" s="84" t="s">
        <v>3157</v>
      </c>
      <c r="C710" s="84">
        <v>2</v>
      </c>
      <c r="D710" s="118">
        <v>0.002511248308376142</v>
      </c>
      <c r="E710" s="118">
        <v>1.9623693356700211</v>
      </c>
      <c r="F710" s="84" t="s">
        <v>2322</v>
      </c>
      <c r="G710" s="84" t="b">
        <v>0</v>
      </c>
      <c r="H710" s="84" t="b">
        <v>0</v>
      </c>
      <c r="I710" s="84" t="b">
        <v>0</v>
      </c>
      <c r="J710" s="84" t="b">
        <v>0</v>
      </c>
      <c r="K710" s="84" t="b">
        <v>0</v>
      </c>
      <c r="L710" s="84" t="b">
        <v>0</v>
      </c>
    </row>
    <row r="711" spans="1:12" ht="15">
      <c r="A711" s="84" t="s">
        <v>3157</v>
      </c>
      <c r="B711" s="84" t="s">
        <v>2444</v>
      </c>
      <c r="C711" s="84">
        <v>2</v>
      </c>
      <c r="D711" s="118">
        <v>0.002511248308376142</v>
      </c>
      <c r="E711" s="118">
        <v>0.8162412999917831</v>
      </c>
      <c r="F711" s="84" t="s">
        <v>2322</v>
      </c>
      <c r="G711" s="84" t="b">
        <v>0</v>
      </c>
      <c r="H711" s="84" t="b">
        <v>0</v>
      </c>
      <c r="I711" s="84" t="b">
        <v>0</v>
      </c>
      <c r="J711" s="84" t="b">
        <v>0</v>
      </c>
      <c r="K711" s="84" t="b">
        <v>0</v>
      </c>
      <c r="L711" s="84" t="b">
        <v>0</v>
      </c>
    </row>
    <row r="712" spans="1:12" ht="15">
      <c r="A712" s="84" t="s">
        <v>2444</v>
      </c>
      <c r="B712" s="84" t="s">
        <v>2950</v>
      </c>
      <c r="C712" s="84">
        <v>2</v>
      </c>
      <c r="D712" s="118">
        <v>0.002511248308376142</v>
      </c>
      <c r="E712" s="118">
        <v>-0.204947999078155</v>
      </c>
      <c r="F712" s="84" t="s">
        <v>2322</v>
      </c>
      <c r="G712" s="84" t="b">
        <v>0</v>
      </c>
      <c r="H712" s="84" t="b">
        <v>0</v>
      </c>
      <c r="I712" s="84" t="b">
        <v>0</v>
      </c>
      <c r="J712" s="84" t="b">
        <v>0</v>
      </c>
      <c r="K712" s="84" t="b">
        <v>0</v>
      </c>
      <c r="L712" s="84" t="b">
        <v>0</v>
      </c>
    </row>
    <row r="713" spans="1:12" ht="15">
      <c r="A713" s="84" t="s">
        <v>2950</v>
      </c>
      <c r="B713" s="84" t="s">
        <v>3158</v>
      </c>
      <c r="C713" s="84">
        <v>2</v>
      </c>
      <c r="D713" s="118">
        <v>0.002511248308376142</v>
      </c>
      <c r="E713" s="118">
        <v>1.6401500409361018</v>
      </c>
      <c r="F713" s="84" t="s">
        <v>2322</v>
      </c>
      <c r="G713" s="84" t="b">
        <v>0</v>
      </c>
      <c r="H713" s="84" t="b">
        <v>0</v>
      </c>
      <c r="I713" s="84" t="b">
        <v>0</v>
      </c>
      <c r="J713" s="84" t="b">
        <v>0</v>
      </c>
      <c r="K713" s="84" t="b">
        <v>0</v>
      </c>
      <c r="L713" s="84" t="b">
        <v>0</v>
      </c>
    </row>
    <row r="714" spans="1:12" ht="15">
      <c r="A714" s="84" t="s">
        <v>3158</v>
      </c>
      <c r="B714" s="84" t="s">
        <v>2955</v>
      </c>
      <c r="C714" s="84">
        <v>2</v>
      </c>
      <c r="D714" s="118">
        <v>0.002511248308376142</v>
      </c>
      <c r="E714" s="118">
        <v>1.920976650511796</v>
      </c>
      <c r="F714" s="84" t="s">
        <v>2322</v>
      </c>
      <c r="G714" s="84" t="b">
        <v>0</v>
      </c>
      <c r="H714" s="84" t="b">
        <v>0</v>
      </c>
      <c r="I714" s="84" t="b">
        <v>0</v>
      </c>
      <c r="J714" s="84" t="b">
        <v>0</v>
      </c>
      <c r="K714" s="84" t="b">
        <v>0</v>
      </c>
      <c r="L714" s="84" t="b">
        <v>0</v>
      </c>
    </row>
    <row r="715" spans="1:12" ht="15">
      <c r="A715" s="84" t="s">
        <v>2973</v>
      </c>
      <c r="B715" s="84" t="s">
        <v>2477</v>
      </c>
      <c r="C715" s="84">
        <v>2</v>
      </c>
      <c r="D715" s="118">
        <v>0.002511248308376142</v>
      </c>
      <c r="E715" s="118">
        <v>0.8224902492687847</v>
      </c>
      <c r="F715" s="84" t="s">
        <v>2322</v>
      </c>
      <c r="G715" s="84" t="b">
        <v>0</v>
      </c>
      <c r="H715" s="84" t="b">
        <v>0</v>
      </c>
      <c r="I715" s="84" t="b">
        <v>0</v>
      </c>
      <c r="J715" s="84" t="b">
        <v>0</v>
      </c>
      <c r="K715" s="84" t="b">
        <v>0</v>
      </c>
      <c r="L715" s="84" t="b">
        <v>0</v>
      </c>
    </row>
    <row r="716" spans="1:12" ht="15">
      <c r="A716" s="84" t="s">
        <v>2478</v>
      </c>
      <c r="B716" s="84" t="s">
        <v>2444</v>
      </c>
      <c r="C716" s="84">
        <v>2</v>
      </c>
      <c r="D716" s="118">
        <v>0.002511248308376142</v>
      </c>
      <c r="E716" s="118">
        <v>-0.2444565403618286</v>
      </c>
      <c r="F716" s="84" t="s">
        <v>2322</v>
      </c>
      <c r="G716" s="84" t="b">
        <v>0</v>
      </c>
      <c r="H716" s="84" t="b">
        <v>0</v>
      </c>
      <c r="I716" s="84" t="b">
        <v>0</v>
      </c>
      <c r="J716" s="84" t="b">
        <v>0</v>
      </c>
      <c r="K716" s="84" t="b">
        <v>0</v>
      </c>
      <c r="L716" s="84" t="b">
        <v>0</v>
      </c>
    </row>
    <row r="717" spans="1:12" ht="15">
      <c r="A717" s="84" t="s">
        <v>2444</v>
      </c>
      <c r="B717" s="84" t="s">
        <v>3159</v>
      </c>
      <c r="C717" s="84">
        <v>2</v>
      </c>
      <c r="D717" s="118">
        <v>0.002511248308376142</v>
      </c>
      <c r="E717" s="118">
        <v>0.8162412999917831</v>
      </c>
      <c r="F717" s="84" t="s">
        <v>2322</v>
      </c>
      <c r="G717" s="84" t="b">
        <v>0</v>
      </c>
      <c r="H717" s="84" t="b">
        <v>0</v>
      </c>
      <c r="I717" s="84" t="b">
        <v>0</v>
      </c>
      <c r="J717" s="84" t="b">
        <v>0</v>
      </c>
      <c r="K717" s="84" t="b">
        <v>0</v>
      </c>
      <c r="L717" s="84" t="b">
        <v>0</v>
      </c>
    </row>
    <row r="718" spans="1:12" ht="15">
      <c r="A718" s="84" t="s">
        <v>3159</v>
      </c>
      <c r="B718" s="84" t="s">
        <v>2446</v>
      </c>
      <c r="C718" s="84">
        <v>2</v>
      </c>
      <c r="D718" s="118">
        <v>0.002511248308376142</v>
      </c>
      <c r="E718" s="118">
        <v>1.3189166591838337</v>
      </c>
      <c r="F718" s="84" t="s">
        <v>2322</v>
      </c>
      <c r="G718" s="84" t="b">
        <v>0</v>
      </c>
      <c r="H718" s="84" t="b">
        <v>0</v>
      </c>
      <c r="I718" s="84" t="b">
        <v>0</v>
      </c>
      <c r="J718" s="84" t="b">
        <v>0</v>
      </c>
      <c r="K718" s="84" t="b">
        <v>0</v>
      </c>
      <c r="L718" s="84" t="b">
        <v>0</v>
      </c>
    </row>
    <row r="719" spans="1:12" ht="15">
      <c r="A719" s="84" t="s">
        <v>2446</v>
      </c>
      <c r="B719" s="84" t="s">
        <v>3160</v>
      </c>
      <c r="C719" s="84">
        <v>2</v>
      </c>
      <c r="D719" s="118">
        <v>0.002511248308376142</v>
      </c>
      <c r="E719" s="118">
        <v>1.3189166591838337</v>
      </c>
      <c r="F719" s="84" t="s">
        <v>2322</v>
      </c>
      <c r="G719" s="84" t="b">
        <v>0</v>
      </c>
      <c r="H719" s="84" t="b">
        <v>0</v>
      </c>
      <c r="I719" s="84" t="b">
        <v>0</v>
      </c>
      <c r="J719" s="84" t="b">
        <v>0</v>
      </c>
      <c r="K719" s="84" t="b">
        <v>0</v>
      </c>
      <c r="L719" s="84" t="b">
        <v>0</v>
      </c>
    </row>
    <row r="720" spans="1:12" ht="15">
      <c r="A720" s="84" t="s">
        <v>3160</v>
      </c>
      <c r="B720" s="84" t="s">
        <v>2444</v>
      </c>
      <c r="C720" s="84">
        <v>2</v>
      </c>
      <c r="D720" s="118">
        <v>0.002511248308376142</v>
      </c>
      <c r="E720" s="118">
        <v>0.8162412999917831</v>
      </c>
      <c r="F720" s="84" t="s">
        <v>2322</v>
      </c>
      <c r="G720" s="84" t="b">
        <v>0</v>
      </c>
      <c r="H720" s="84" t="b">
        <v>0</v>
      </c>
      <c r="I720" s="84" t="b">
        <v>0</v>
      </c>
      <c r="J720" s="84" t="b">
        <v>0</v>
      </c>
      <c r="K720" s="84" t="b">
        <v>0</v>
      </c>
      <c r="L720" s="84" t="b">
        <v>0</v>
      </c>
    </row>
    <row r="721" spans="1:12" ht="15">
      <c r="A721" s="84" t="s">
        <v>2444</v>
      </c>
      <c r="B721" s="84" t="s">
        <v>2953</v>
      </c>
      <c r="C721" s="84">
        <v>2</v>
      </c>
      <c r="D721" s="118">
        <v>0.002511248308376142</v>
      </c>
      <c r="E721" s="118">
        <v>0.21418130866382065</v>
      </c>
      <c r="F721" s="84" t="s">
        <v>2322</v>
      </c>
      <c r="G721" s="84" t="b">
        <v>0</v>
      </c>
      <c r="H721" s="84" t="b">
        <v>0</v>
      </c>
      <c r="I721" s="84" t="b">
        <v>0</v>
      </c>
      <c r="J721" s="84" t="b">
        <v>0</v>
      </c>
      <c r="K721" s="84" t="b">
        <v>0</v>
      </c>
      <c r="L721" s="84" t="b">
        <v>0</v>
      </c>
    </row>
    <row r="722" spans="1:12" ht="15">
      <c r="A722" s="84" t="s">
        <v>2953</v>
      </c>
      <c r="B722" s="84" t="s">
        <v>3161</v>
      </c>
      <c r="C722" s="84">
        <v>2</v>
      </c>
      <c r="D722" s="118">
        <v>0.002511248308376142</v>
      </c>
      <c r="E722" s="118">
        <v>2.0592793486780776</v>
      </c>
      <c r="F722" s="84" t="s">
        <v>2322</v>
      </c>
      <c r="G722" s="84" t="b">
        <v>0</v>
      </c>
      <c r="H722" s="84" t="b">
        <v>0</v>
      </c>
      <c r="I722" s="84" t="b">
        <v>0</v>
      </c>
      <c r="J722" s="84" t="b">
        <v>0</v>
      </c>
      <c r="K722" s="84" t="b">
        <v>0</v>
      </c>
      <c r="L722" s="84" t="b">
        <v>0</v>
      </c>
    </row>
    <row r="723" spans="1:12" ht="15">
      <c r="A723" s="84" t="s">
        <v>3161</v>
      </c>
      <c r="B723" s="84" t="s">
        <v>2444</v>
      </c>
      <c r="C723" s="84">
        <v>2</v>
      </c>
      <c r="D723" s="118">
        <v>0.002511248308376142</v>
      </c>
      <c r="E723" s="118">
        <v>0.8162412999917831</v>
      </c>
      <c r="F723" s="84" t="s">
        <v>2322</v>
      </c>
      <c r="G723" s="84" t="b">
        <v>0</v>
      </c>
      <c r="H723" s="84" t="b">
        <v>0</v>
      </c>
      <c r="I723" s="84" t="b">
        <v>0</v>
      </c>
      <c r="J723" s="84" t="b">
        <v>0</v>
      </c>
      <c r="K723" s="84" t="b">
        <v>0</v>
      </c>
      <c r="L723" s="84" t="b">
        <v>0</v>
      </c>
    </row>
    <row r="724" spans="1:12" ht="15">
      <c r="A724" s="84" t="s">
        <v>2444</v>
      </c>
      <c r="B724" s="84" t="s">
        <v>3162</v>
      </c>
      <c r="C724" s="84">
        <v>2</v>
      </c>
      <c r="D724" s="118">
        <v>0.002511248308376142</v>
      </c>
      <c r="E724" s="118">
        <v>0.8162412999917831</v>
      </c>
      <c r="F724" s="84" t="s">
        <v>2322</v>
      </c>
      <c r="G724" s="84" t="b">
        <v>0</v>
      </c>
      <c r="H724" s="84" t="b">
        <v>0</v>
      </c>
      <c r="I724" s="84" t="b">
        <v>0</v>
      </c>
      <c r="J724" s="84" t="b">
        <v>0</v>
      </c>
      <c r="K724" s="84" t="b">
        <v>0</v>
      </c>
      <c r="L724" s="84" t="b">
        <v>0</v>
      </c>
    </row>
    <row r="725" spans="1:12" ht="15">
      <c r="A725" s="84" t="s">
        <v>3162</v>
      </c>
      <c r="B725" s="84" t="s">
        <v>2502</v>
      </c>
      <c r="C725" s="84">
        <v>2</v>
      </c>
      <c r="D725" s="118">
        <v>0.002511248308376142</v>
      </c>
      <c r="E725" s="118">
        <v>1.7862780766143398</v>
      </c>
      <c r="F725" s="84" t="s">
        <v>2322</v>
      </c>
      <c r="G725" s="84" t="b">
        <v>0</v>
      </c>
      <c r="H725" s="84" t="b">
        <v>0</v>
      </c>
      <c r="I725" s="84" t="b">
        <v>0</v>
      </c>
      <c r="J725" s="84" t="b">
        <v>0</v>
      </c>
      <c r="K725" s="84" t="b">
        <v>0</v>
      </c>
      <c r="L725" s="84" t="b">
        <v>0</v>
      </c>
    </row>
    <row r="726" spans="1:12" ht="15">
      <c r="A726" s="84" t="s">
        <v>2444</v>
      </c>
      <c r="B726" s="84" t="s">
        <v>2445</v>
      </c>
      <c r="C726" s="84">
        <v>2</v>
      </c>
      <c r="D726" s="118">
        <v>0.002511248308376142</v>
      </c>
      <c r="E726" s="118">
        <v>-0.4267967486945114</v>
      </c>
      <c r="F726" s="84" t="s">
        <v>2322</v>
      </c>
      <c r="G726" s="84" t="b">
        <v>0</v>
      </c>
      <c r="H726" s="84" t="b">
        <v>0</v>
      </c>
      <c r="I726" s="84" t="b">
        <v>0</v>
      </c>
      <c r="J726" s="84" t="b">
        <v>0</v>
      </c>
      <c r="K726" s="84" t="b">
        <v>0</v>
      </c>
      <c r="L726" s="84" t="b">
        <v>0</v>
      </c>
    </row>
    <row r="727" spans="1:12" ht="15">
      <c r="A727" s="84" t="s">
        <v>2989</v>
      </c>
      <c r="B727" s="84" t="s">
        <v>2444</v>
      </c>
      <c r="C727" s="84">
        <v>2</v>
      </c>
      <c r="D727" s="118">
        <v>0.002511248308376142</v>
      </c>
      <c r="E727" s="118">
        <v>0.11727129565576427</v>
      </c>
      <c r="F727" s="84" t="s">
        <v>2322</v>
      </c>
      <c r="G727" s="84" t="b">
        <v>0</v>
      </c>
      <c r="H727" s="84" t="b">
        <v>0</v>
      </c>
      <c r="I727" s="84" t="b">
        <v>0</v>
      </c>
      <c r="J727" s="84" t="b">
        <v>0</v>
      </c>
      <c r="K727" s="84" t="b">
        <v>0</v>
      </c>
      <c r="L727" s="84" t="b">
        <v>0</v>
      </c>
    </row>
    <row r="728" spans="1:12" ht="15">
      <c r="A728" s="84" t="s">
        <v>2444</v>
      </c>
      <c r="B728" s="84" t="s">
        <v>3163</v>
      </c>
      <c r="C728" s="84">
        <v>2</v>
      </c>
      <c r="D728" s="118">
        <v>0.002511248308376142</v>
      </c>
      <c r="E728" s="118">
        <v>0.8162412999917831</v>
      </c>
      <c r="F728" s="84" t="s">
        <v>2322</v>
      </c>
      <c r="G728" s="84" t="b">
        <v>0</v>
      </c>
      <c r="H728" s="84" t="b">
        <v>0</v>
      </c>
      <c r="I728" s="84" t="b">
        <v>0</v>
      </c>
      <c r="J728" s="84" t="b">
        <v>0</v>
      </c>
      <c r="K728" s="84" t="b">
        <v>0</v>
      </c>
      <c r="L728" s="84" t="b">
        <v>0</v>
      </c>
    </row>
    <row r="729" spans="1:12" ht="15">
      <c r="A729" s="84" t="s">
        <v>3163</v>
      </c>
      <c r="B729" s="84" t="s">
        <v>2444</v>
      </c>
      <c r="C729" s="84">
        <v>2</v>
      </c>
      <c r="D729" s="118">
        <v>0.002511248308376142</v>
      </c>
      <c r="E729" s="118">
        <v>0.8162412999917831</v>
      </c>
      <c r="F729" s="84" t="s">
        <v>2322</v>
      </c>
      <c r="G729" s="84" t="b">
        <v>0</v>
      </c>
      <c r="H729" s="84" t="b">
        <v>0</v>
      </c>
      <c r="I729" s="84" t="b">
        <v>0</v>
      </c>
      <c r="J729" s="84" t="b">
        <v>0</v>
      </c>
      <c r="K729" s="84" t="b">
        <v>0</v>
      </c>
      <c r="L729" s="84" t="b">
        <v>0</v>
      </c>
    </row>
    <row r="730" spans="1:12" ht="15">
      <c r="A730" s="84" t="s">
        <v>2973</v>
      </c>
      <c r="B730" s="84" t="s">
        <v>2948</v>
      </c>
      <c r="C730" s="84">
        <v>2</v>
      </c>
      <c r="D730" s="118">
        <v>0.002511248308376142</v>
      </c>
      <c r="E730" s="118">
        <v>0.9800981026304527</v>
      </c>
      <c r="F730" s="84" t="s">
        <v>2322</v>
      </c>
      <c r="G730" s="84" t="b">
        <v>0</v>
      </c>
      <c r="H730" s="84" t="b">
        <v>0</v>
      </c>
      <c r="I730" s="84" t="b">
        <v>0</v>
      </c>
      <c r="J730" s="84" t="b">
        <v>0</v>
      </c>
      <c r="K730" s="84" t="b">
        <v>0</v>
      </c>
      <c r="L730" s="84" t="b">
        <v>0</v>
      </c>
    </row>
    <row r="731" spans="1:12" ht="15">
      <c r="A731" s="84" t="s">
        <v>2948</v>
      </c>
      <c r="B731" s="84" t="s">
        <v>2444</v>
      </c>
      <c r="C731" s="84">
        <v>2</v>
      </c>
      <c r="D731" s="118">
        <v>0.002511248308376142</v>
      </c>
      <c r="E731" s="118">
        <v>-0.08684868700016053</v>
      </c>
      <c r="F731" s="84" t="s">
        <v>2322</v>
      </c>
      <c r="G731" s="84" t="b">
        <v>0</v>
      </c>
      <c r="H731" s="84" t="b">
        <v>0</v>
      </c>
      <c r="I731" s="84" t="b">
        <v>0</v>
      </c>
      <c r="J731" s="84" t="b">
        <v>0</v>
      </c>
      <c r="K731" s="84" t="b">
        <v>0</v>
      </c>
      <c r="L731" s="84" t="b">
        <v>0</v>
      </c>
    </row>
    <row r="732" spans="1:12" ht="15">
      <c r="A732" s="84" t="s">
        <v>2483</v>
      </c>
      <c r="B732" s="84" t="s">
        <v>2484</v>
      </c>
      <c r="C732" s="84">
        <v>11</v>
      </c>
      <c r="D732" s="118">
        <v>0.007748918928461893</v>
      </c>
      <c r="E732" s="118">
        <v>1.2910457747573802</v>
      </c>
      <c r="F732" s="84" t="s">
        <v>2323</v>
      </c>
      <c r="G732" s="84" t="b">
        <v>0</v>
      </c>
      <c r="H732" s="84" t="b">
        <v>0</v>
      </c>
      <c r="I732" s="84" t="b">
        <v>0</v>
      </c>
      <c r="J732" s="84" t="b">
        <v>0</v>
      </c>
      <c r="K732" s="84" t="b">
        <v>0</v>
      </c>
      <c r="L732" s="84" t="b">
        <v>0</v>
      </c>
    </row>
    <row r="733" spans="1:12" ht="15">
      <c r="A733" s="84" t="s">
        <v>2484</v>
      </c>
      <c r="B733" s="84" t="s">
        <v>2485</v>
      </c>
      <c r="C733" s="84">
        <v>11</v>
      </c>
      <c r="D733" s="118">
        <v>0.007748918928461893</v>
      </c>
      <c r="E733" s="118">
        <v>1.2910457747573802</v>
      </c>
      <c r="F733" s="84" t="s">
        <v>2323</v>
      </c>
      <c r="G733" s="84" t="b">
        <v>0</v>
      </c>
      <c r="H733" s="84" t="b">
        <v>0</v>
      </c>
      <c r="I733" s="84" t="b">
        <v>0</v>
      </c>
      <c r="J733" s="84" t="b">
        <v>0</v>
      </c>
      <c r="K733" s="84" t="b">
        <v>0</v>
      </c>
      <c r="L733" s="84" t="b">
        <v>0</v>
      </c>
    </row>
    <row r="734" spans="1:12" ht="15">
      <c r="A734" s="84" t="s">
        <v>2485</v>
      </c>
      <c r="B734" s="84" t="s">
        <v>2486</v>
      </c>
      <c r="C734" s="84">
        <v>11</v>
      </c>
      <c r="D734" s="118">
        <v>0.007748918928461893</v>
      </c>
      <c r="E734" s="118">
        <v>1.2910457747573802</v>
      </c>
      <c r="F734" s="84" t="s">
        <v>2323</v>
      </c>
      <c r="G734" s="84" t="b">
        <v>0</v>
      </c>
      <c r="H734" s="84" t="b">
        <v>0</v>
      </c>
      <c r="I734" s="84" t="b">
        <v>0</v>
      </c>
      <c r="J734" s="84" t="b">
        <v>0</v>
      </c>
      <c r="K734" s="84" t="b">
        <v>0</v>
      </c>
      <c r="L734" s="84" t="b">
        <v>0</v>
      </c>
    </row>
    <row r="735" spans="1:12" ht="15">
      <c r="A735" s="84" t="s">
        <v>2486</v>
      </c>
      <c r="B735" s="84" t="s">
        <v>2487</v>
      </c>
      <c r="C735" s="84">
        <v>11</v>
      </c>
      <c r="D735" s="118">
        <v>0.007748918928461893</v>
      </c>
      <c r="E735" s="118">
        <v>1.2910457747573802</v>
      </c>
      <c r="F735" s="84" t="s">
        <v>2323</v>
      </c>
      <c r="G735" s="84" t="b">
        <v>0</v>
      </c>
      <c r="H735" s="84" t="b">
        <v>0</v>
      </c>
      <c r="I735" s="84" t="b">
        <v>0</v>
      </c>
      <c r="J735" s="84" t="b">
        <v>0</v>
      </c>
      <c r="K735" s="84" t="b">
        <v>0</v>
      </c>
      <c r="L735" s="84" t="b">
        <v>0</v>
      </c>
    </row>
    <row r="736" spans="1:12" ht="15">
      <c r="A736" s="84" t="s">
        <v>2487</v>
      </c>
      <c r="B736" s="84" t="s">
        <v>2411</v>
      </c>
      <c r="C736" s="84">
        <v>11</v>
      </c>
      <c r="D736" s="118">
        <v>0.007748918928461893</v>
      </c>
      <c r="E736" s="118">
        <v>1.1283184772596806</v>
      </c>
      <c r="F736" s="84" t="s">
        <v>2323</v>
      </c>
      <c r="G736" s="84" t="b">
        <v>0</v>
      </c>
      <c r="H736" s="84" t="b">
        <v>0</v>
      </c>
      <c r="I736" s="84" t="b">
        <v>0</v>
      </c>
      <c r="J736" s="84" t="b">
        <v>0</v>
      </c>
      <c r="K736" s="84" t="b">
        <v>0</v>
      </c>
      <c r="L736" s="84" t="b">
        <v>0</v>
      </c>
    </row>
    <row r="737" spans="1:12" ht="15">
      <c r="A737" s="84" t="s">
        <v>2411</v>
      </c>
      <c r="B737" s="84" t="s">
        <v>2488</v>
      </c>
      <c r="C737" s="84">
        <v>11</v>
      </c>
      <c r="D737" s="118">
        <v>0.007748918928461893</v>
      </c>
      <c r="E737" s="118">
        <v>1.1283184772596806</v>
      </c>
      <c r="F737" s="84" t="s">
        <v>2323</v>
      </c>
      <c r="G737" s="84" t="b">
        <v>0</v>
      </c>
      <c r="H737" s="84" t="b">
        <v>0</v>
      </c>
      <c r="I737" s="84" t="b">
        <v>0</v>
      </c>
      <c r="J737" s="84" t="b">
        <v>0</v>
      </c>
      <c r="K737" s="84" t="b">
        <v>0</v>
      </c>
      <c r="L737" s="84" t="b">
        <v>0</v>
      </c>
    </row>
    <row r="738" spans="1:12" ht="15">
      <c r="A738" s="84" t="s">
        <v>2488</v>
      </c>
      <c r="B738" s="84" t="s">
        <v>2489</v>
      </c>
      <c r="C738" s="84">
        <v>11</v>
      </c>
      <c r="D738" s="118">
        <v>0.007748918928461893</v>
      </c>
      <c r="E738" s="118">
        <v>1.2910457747573802</v>
      </c>
      <c r="F738" s="84" t="s">
        <v>2323</v>
      </c>
      <c r="G738" s="84" t="b">
        <v>0</v>
      </c>
      <c r="H738" s="84" t="b">
        <v>0</v>
      </c>
      <c r="I738" s="84" t="b">
        <v>0</v>
      </c>
      <c r="J738" s="84" t="b">
        <v>0</v>
      </c>
      <c r="K738" s="84" t="b">
        <v>0</v>
      </c>
      <c r="L738" s="84" t="b">
        <v>0</v>
      </c>
    </row>
    <row r="739" spans="1:12" ht="15">
      <c r="A739" s="84" t="s">
        <v>2489</v>
      </c>
      <c r="B739" s="84" t="s">
        <v>2490</v>
      </c>
      <c r="C739" s="84">
        <v>11</v>
      </c>
      <c r="D739" s="118">
        <v>0.007748918928461893</v>
      </c>
      <c r="E739" s="118">
        <v>1.2910457747573802</v>
      </c>
      <c r="F739" s="84" t="s">
        <v>2323</v>
      </c>
      <c r="G739" s="84" t="b">
        <v>0</v>
      </c>
      <c r="H739" s="84" t="b">
        <v>0</v>
      </c>
      <c r="I739" s="84" t="b">
        <v>0</v>
      </c>
      <c r="J739" s="84" t="b">
        <v>0</v>
      </c>
      <c r="K739" s="84" t="b">
        <v>0</v>
      </c>
      <c r="L739" s="84" t="b">
        <v>0</v>
      </c>
    </row>
    <row r="740" spans="1:12" ht="15">
      <c r="A740" s="84" t="s">
        <v>2490</v>
      </c>
      <c r="B740" s="84" t="s">
        <v>2491</v>
      </c>
      <c r="C740" s="84">
        <v>11</v>
      </c>
      <c r="D740" s="118">
        <v>0.007748918928461893</v>
      </c>
      <c r="E740" s="118">
        <v>1.2910457747573802</v>
      </c>
      <c r="F740" s="84" t="s">
        <v>2323</v>
      </c>
      <c r="G740" s="84" t="b">
        <v>0</v>
      </c>
      <c r="H740" s="84" t="b">
        <v>0</v>
      </c>
      <c r="I740" s="84" t="b">
        <v>0</v>
      </c>
      <c r="J740" s="84" t="b">
        <v>0</v>
      </c>
      <c r="K740" s="84" t="b">
        <v>0</v>
      </c>
      <c r="L740" s="84" t="b">
        <v>0</v>
      </c>
    </row>
    <row r="741" spans="1:12" ht="15">
      <c r="A741" s="84" t="s">
        <v>335</v>
      </c>
      <c r="B741" s="84" t="s">
        <v>2483</v>
      </c>
      <c r="C741" s="84">
        <v>10</v>
      </c>
      <c r="D741" s="118">
        <v>0.008836362885537869</v>
      </c>
      <c r="E741" s="118">
        <v>1.3324384599156054</v>
      </c>
      <c r="F741" s="84" t="s">
        <v>2323</v>
      </c>
      <c r="G741" s="84" t="b">
        <v>0</v>
      </c>
      <c r="H741" s="84" t="b">
        <v>0</v>
      </c>
      <c r="I741" s="84" t="b">
        <v>0</v>
      </c>
      <c r="J741" s="84" t="b">
        <v>0</v>
      </c>
      <c r="K741" s="84" t="b">
        <v>0</v>
      </c>
      <c r="L741" s="84" t="b">
        <v>0</v>
      </c>
    </row>
    <row r="742" spans="1:12" ht="15">
      <c r="A742" s="84" t="s">
        <v>2491</v>
      </c>
      <c r="B742" s="84" t="s">
        <v>2985</v>
      </c>
      <c r="C742" s="84">
        <v>10</v>
      </c>
      <c r="D742" s="118">
        <v>0.008836362885537869</v>
      </c>
      <c r="E742" s="118">
        <v>1.2910457747573802</v>
      </c>
      <c r="F742" s="84" t="s">
        <v>2323</v>
      </c>
      <c r="G742" s="84" t="b">
        <v>0</v>
      </c>
      <c r="H742" s="84" t="b">
        <v>0</v>
      </c>
      <c r="I742" s="84" t="b">
        <v>0</v>
      </c>
      <c r="J742" s="84" t="b">
        <v>0</v>
      </c>
      <c r="K742" s="84" t="b">
        <v>0</v>
      </c>
      <c r="L742" s="84" t="b">
        <v>0</v>
      </c>
    </row>
    <row r="743" spans="1:12" ht="15">
      <c r="A743" s="84" t="s">
        <v>2450</v>
      </c>
      <c r="B743" s="84" t="s">
        <v>3020</v>
      </c>
      <c r="C743" s="84">
        <v>5</v>
      </c>
      <c r="D743" s="118">
        <v>0.010933982214716581</v>
      </c>
      <c r="E743" s="118">
        <v>1.5542872095319618</v>
      </c>
      <c r="F743" s="84" t="s">
        <v>2323</v>
      </c>
      <c r="G743" s="84" t="b">
        <v>1</v>
      </c>
      <c r="H743" s="84" t="b">
        <v>0</v>
      </c>
      <c r="I743" s="84" t="b">
        <v>0</v>
      </c>
      <c r="J743" s="84" t="b">
        <v>0</v>
      </c>
      <c r="K743" s="84" t="b">
        <v>0</v>
      </c>
      <c r="L743" s="84" t="b">
        <v>0</v>
      </c>
    </row>
    <row r="744" spans="1:12" ht="15">
      <c r="A744" s="84" t="s">
        <v>3020</v>
      </c>
      <c r="B744" s="84" t="s">
        <v>3021</v>
      </c>
      <c r="C744" s="84">
        <v>5</v>
      </c>
      <c r="D744" s="118">
        <v>0.010933982214716581</v>
      </c>
      <c r="E744" s="118">
        <v>1.6334684555795866</v>
      </c>
      <c r="F744" s="84" t="s">
        <v>2323</v>
      </c>
      <c r="G744" s="84" t="b">
        <v>0</v>
      </c>
      <c r="H744" s="84" t="b">
        <v>0</v>
      </c>
      <c r="I744" s="84" t="b">
        <v>0</v>
      </c>
      <c r="J744" s="84" t="b">
        <v>0</v>
      </c>
      <c r="K744" s="84" t="b">
        <v>0</v>
      </c>
      <c r="L744" s="84" t="b">
        <v>0</v>
      </c>
    </row>
    <row r="745" spans="1:12" ht="15">
      <c r="A745" s="84" t="s">
        <v>3021</v>
      </c>
      <c r="B745" s="84" t="s">
        <v>3022</v>
      </c>
      <c r="C745" s="84">
        <v>5</v>
      </c>
      <c r="D745" s="118">
        <v>0.010933982214716581</v>
      </c>
      <c r="E745" s="118">
        <v>1.6334684555795866</v>
      </c>
      <c r="F745" s="84" t="s">
        <v>2323</v>
      </c>
      <c r="G745" s="84" t="b">
        <v>0</v>
      </c>
      <c r="H745" s="84" t="b">
        <v>0</v>
      </c>
      <c r="I745" s="84" t="b">
        <v>0</v>
      </c>
      <c r="J745" s="84" t="b">
        <v>0</v>
      </c>
      <c r="K745" s="84" t="b">
        <v>0</v>
      </c>
      <c r="L745" s="84" t="b">
        <v>0</v>
      </c>
    </row>
    <row r="746" spans="1:12" ht="15">
      <c r="A746" s="84" t="s">
        <v>3022</v>
      </c>
      <c r="B746" s="84" t="s">
        <v>3005</v>
      </c>
      <c r="C746" s="84">
        <v>5</v>
      </c>
      <c r="D746" s="118">
        <v>0.010933982214716581</v>
      </c>
      <c r="E746" s="118">
        <v>1.6334684555795866</v>
      </c>
      <c r="F746" s="84" t="s">
        <v>2323</v>
      </c>
      <c r="G746" s="84" t="b">
        <v>0</v>
      </c>
      <c r="H746" s="84" t="b">
        <v>0</v>
      </c>
      <c r="I746" s="84" t="b">
        <v>0</v>
      </c>
      <c r="J746" s="84" t="b">
        <v>0</v>
      </c>
      <c r="K746" s="84" t="b">
        <v>0</v>
      </c>
      <c r="L746" s="84" t="b">
        <v>0</v>
      </c>
    </row>
    <row r="747" spans="1:12" ht="15">
      <c r="A747" s="84" t="s">
        <v>3005</v>
      </c>
      <c r="B747" s="84" t="s">
        <v>3023</v>
      </c>
      <c r="C747" s="84">
        <v>5</v>
      </c>
      <c r="D747" s="118">
        <v>0.010933982214716581</v>
      </c>
      <c r="E747" s="118">
        <v>1.6334684555795866</v>
      </c>
      <c r="F747" s="84" t="s">
        <v>2323</v>
      </c>
      <c r="G747" s="84" t="b">
        <v>0</v>
      </c>
      <c r="H747" s="84" t="b">
        <v>0</v>
      </c>
      <c r="I747" s="84" t="b">
        <v>0</v>
      </c>
      <c r="J747" s="84" t="b">
        <v>0</v>
      </c>
      <c r="K747" s="84" t="b">
        <v>0</v>
      </c>
      <c r="L747" s="84" t="b">
        <v>0</v>
      </c>
    </row>
    <row r="748" spans="1:12" ht="15">
      <c r="A748" s="84" t="s">
        <v>3023</v>
      </c>
      <c r="B748" s="84" t="s">
        <v>3024</v>
      </c>
      <c r="C748" s="84">
        <v>5</v>
      </c>
      <c r="D748" s="118">
        <v>0.010933982214716581</v>
      </c>
      <c r="E748" s="118">
        <v>1.6334684555795866</v>
      </c>
      <c r="F748" s="84" t="s">
        <v>2323</v>
      </c>
      <c r="G748" s="84" t="b">
        <v>0</v>
      </c>
      <c r="H748" s="84" t="b">
        <v>0</v>
      </c>
      <c r="I748" s="84" t="b">
        <v>0</v>
      </c>
      <c r="J748" s="84" t="b">
        <v>0</v>
      </c>
      <c r="K748" s="84" t="b">
        <v>0</v>
      </c>
      <c r="L748" s="84" t="b">
        <v>0</v>
      </c>
    </row>
    <row r="749" spans="1:12" ht="15">
      <c r="A749" s="84" t="s">
        <v>3024</v>
      </c>
      <c r="B749" s="84" t="s">
        <v>3025</v>
      </c>
      <c r="C749" s="84">
        <v>5</v>
      </c>
      <c r="D749" s="118">
        <v>0.010933982214716581</v>
      </c>
      <c r="E749" s="118">
        <v>1.6334684555795866</v>
      </c>
      <c r="F749" s="84" t="s">
        <v>2323</v>
      </c>
      <c r="G749" s="84" t="b">
        <v>0</v>
      </c>
      <c r="H749" s="84" t="b">
        <v>0</v>
      </c>
      <c r="I749" s="84" t="b">
        <v>0</v>
      </c>
      <c r="J749" s="84" t="b">
        <v>0</v>
      </c>
      <c r="K749" s="84" t="b">
        <v>0</v>
      </c>
      <c r="L749" s="84" t="b">
        <v>0</v>
      </c>
    </row>
    <row r="750" spans="1:12" ht="15">
      <c r="A750" s="84" t="s">
        <v>3025</v>
      </c>
      <c r="B750" s="84" t="s">
        <v>3026</v>
      </c>
      <c r="C750" s="84">
        <v>5</v>
      </c>
      <c r="D750" s="118">
        <v>0.010933982214716581</v>
      </c>
      <c r="E750" s="118">
        <v>1.6334684555795866</v>
      </c>
      <c r="F750" s="84" t="s">
        <v>2323</v>
      </c>
      <c r="G750" s="84" t="b">
        <v>0</v>
      </c>
      <c r="H750" s="84" t="b">
        <v>0</v>
      </c>
      <c r="I750" s="84" t="b">
        <v>0</v>
      </c>
      <c r="J750" s="84" t="b">
        <v>0</v>
      </c>
      <c r="K750" s="84" t="b">
        <v>0</v>
      </c>
      <c r="L750" s="84" t="b">
        <v>0</v>
      </c>
    </row>
    <row r="751" spans="1:12" ht="15">
      <c r="A751" s="84" t="s">
        <v>3026</v>
      </c>
      <c r="B751" s="84" t="s">
        <v>3027</v>
      </c>
      <c r="C751" s="84">
        <v>5</v>
      </c>
      <c r="D751" s="118">
        <v>0.010933982214716581</v>
      </c>
      <c r="E751" s="118">
        <v>1.6334684555795866</v>
      </c>
      <c r="F751" s="84" t="s">
        <v>2323</v>
      </c>
      <c r="G751" s="84" t="b">
        <v>0</v>
      </c>
      <c r="H751" s="84" t="b">
        <v>0</v>
      </c>
      <c r="I751" s="84" t="b">
        <v>0</v>
      </c>
      <c r="J751" s="84" t="b">
        <v>0</v>
      </c>
      <c r="K751" s="84" t="b">
        <v>0</v>
      </c>
      <c r="L751" s="84" t="b">
        <v>0</v>
      </c>
    </row>
    <row r="752" spans="1:12" ht="15">
      <c r="A752" s="84" t="s">
        <v>3027</v>
      </c>
      <c r="B752" s="84" t="s">
        <v>3001</v>
      </c>
      <c r="C752" s="84">
        <v>5</v>
      </c>
      <c r="D752" s="118">
        <v>0.010933982214716581</v>
      </c>
      <c r="E752" s="118">
        <v>1.6334684555795866</v>
      </c>
      <c r="F752" s="84" t="s">
        <v>2323</v>
      </c>
      <c r="G752" s="84" t="b">
        <v>0</v>
      </c>
      <c r="H752" s="84" t="b">
        <v>0</v>
      </c>
      <c r="I752" s="84" t="b">
        <v>0</v>
      </c>
      <c r="J752" s="84" t="b">
        <v>0</v>
      </c>
      <c r="K752" s="84" t="b">
        <v>0</v>
      </c>
      <c r="L752" s="84" t="b">
        <v>0</v>
      </c>
    </row>
    <row r="753" spans="1:12" ht="15">
      <c r="A753" s="84" t="s">
        <v>3001</v>
      </c>
      <c r="B753" s="84" t="s">
        <v>3028</v>
      </c>
      <c r="C753" s="84">
        <v>5</v>
      </c>
      <c r="D753" s="118">
        <v>0.010933982214716581</v>
      </c>
      <c r="E753" s="118">
        <v>1.6334684555795866</v>
      </c>
      <c r="F753" s="84" t="s">
        <v>2323</v>
      </c>
      <c r="G753" s="84" t="b">
        <v>0</v>
      </c>
      <c r="H753" s="84" t="b">
        <v>0</v>
      </c>
      <c r="I753" s="84" t="b">
        <v>0</v>
      </c>
      <c r="J753" s="84" t="b">
        <v>0</v>
      </c>
      <c r="K753" s="84" t="b">
        <v>0</v>
      </c>
      <c r="L753" s="84" t="b">
        <v>0</v>
      </c>
    </row>
    <row r="754" spans="1:12" ht="15">
      <c r="A754" s="84" t="s">
        <v>3028</v>
      </c>
      <c r="B754" s="84" t="s">
        <v>2411</v>
      </c>
      <c r="C754" s="84">
        <v>5</v>
      </c>
      <c r="D754" s="118">
        <v>0.010933982214716581</v>
      </c>
      <c r="E754" s="118">
        <v>1.1283184772596806</v>
      </c>
      <c r="F754" s="84" t="s">
        <v>2323</v>
      </c>
      <c r="G754" s="84" t="b">
        <v>0</v>
      </c>
      <c r="H754" s="84" t="b">
        <v>0</v>
      </c>
      <c r="I754" s="84" t="b">
        <v>0</v>
      </c>
      <c r="J754" s="84" t="b">
        <v>0</v>
      </c>
      <c r="K754" s="84" t="b">
        <v>0</v>
      </c>
      <c r="L754" s="84" t="b">
        <v>0</v>
      </c>
    </row>
    <row r="755" spans="1:12" ht="15">
      <c r="A755" s="84" t="s">
        <v>2411</v>
      </c>
      <c r="B755" s="84" t="s">
        <v>3029</v>
      </c>
      <c r="C755" s="84">
        <v>5</v>
      </c>
      <c r="D755" s="118">
        <v>0.010933982214716581</v>
      </c>
      <c r="E755" s="118">
        <v>1.1283184772596806</v>
      </c>
      <c r="F755" s="84" t="s">
        <v>2323</v>
      </c>
      <c r="G755" s="84" t="b">
        <v>0</v>
      </c>
      <c r="H755" s="84" t="b">
        <v>0</v>
      </c>
      <c r="I755" s="84" t="b">
        <v>0</v>
      </c>
      <c r="J755" s="84" t="b">
        <v>0</v>
      </c>
      <c r="K755" s="84" t="b">
        <v>0</v>
      </c>
      <c r="L755" s="84" t="b">
        <v>0</v>
      </c>
    </row>
    <row r="756" spans="1:12" ht="15">
      <c r="A756" s="84" t="s">
        <v>300</v>
      </c>
      <c r="B756" s="84" t="s">
        <v>2450</v>
      </c>
      <c r="C756" s="84">
        <v>4</v>
      </c>
      <c r="D756" s="118">
        <v>0.010425281235116232</v>
      </c>
      <c r="E756" s="118">
        <v>1.6334684555795864</v>
      </c>
      <c r="F756" s="84" t="s">
        <v>2323</v>
      </c>
      <c r="G756" s="84" t="b">
        <v>0</v>
      </c>
      <c r="H756" s="84" t="b">
        <v>0</v>
      </c>
      <c r="I756" s="84" t="b">
        <v>0</v>
      </c>
      <c r="J756" s="84" t="b">
        <v>1</v>
      </c>
      <c r="K756" s="84" t="b">
        <v>0</v>
      </c>
      <c r="L756" s="84" t="b">
        <v>0</v>
      </c>
    </row>
    <row r="757" spans="1:12" ht="15">
      <c r="A757" s="84" t="s">
        <v>3029</v>
      </c>
      <c r="B757" s="84" t="s">
        <v>3002</v>
      </c>
      <c r="C757" s="84">
        <v>4</v>
      </c>
      <c r="D757" s="118">
        <v>0.010425281235116232</v>
      </c>
      <c r="E757" s="118">
        <v>1.6334684555795864</v>
      </c>
      <c r="F757" s="84" t="s">
        <v>2323</v>
      </c>
      <c r="G757" s="84" t="b">
        <v>0</v>
      </c>
      <c r="H757" s="84" t="b">
        <v>0</v>
      </c>
      <c r="I757" s="84" t="b">
        <v>0</v>
      </c>
      <c r="J757" s="84" t="b">
        <v>0</v>
      </c>
      <c r="K757" s="84" t="b">
        <v>0</v>
      </c>
      <c r="L757" s="84" t="b">
        <v>0</v>
      </c>
    </row>
    <row r="758" spans="1:12" ht="15">
      <c r="A758" s="84" t="s">
        <v>2497</v>
      </c>
      <c r="B758" s="84" t="s">
        <v>2447</v>
      </c>
      <c r="C758" s="84">
        <v>11</v>
      </c>
      <c r="D758" s="118">
        <v>0</v>
      </c>
      <c r="E758" s="118">
        <v>1.363441031461713</v>
      </c>
      <c r="F758" s="84" t="s">
        <v>2324</v>
      </c>
      <c r="G758" s="84" t="b">
        <v>0</v>
      </c>
      <c r="H758" s="84" t="b">
        <v>0</v>
      </c>
      <c r="I758" s="84" t="b">
        <v>0</v>
      </c>
      <c r="J758" s="84" t="b">
        <v>0</v>
      </c>
      <c r="K758" s="84" t="b">
        <v>0</v>
      </c>
      <c r="L758" s="84" t="b">
        <v>0</v>
      </c>
    </row>
    <row r="759" spans="1:12" ht="15">
      <c r="A759" s="84" t="s">
        <v>2498</v>
      </c>
      <c r="B759" s="84" t="s">
        <v>2494</v>
      </c>
      <c r="C759" s="84">
        <v>11</v>
      </c>
      <c r="D759" s="118">
        <v>0</v>
      </c>
      <c r="E759" s="118">
        <v>1.3256524705723132</v>
      </c>
      <c r="F759" s="84" t="s">
        <v>2324</v>
      </c>
      <c r="G759" s="84" t="b">
        <v>0</v>
      </c>
      <c r="H759" s="84" t="b">
        <v>0</v>
      </c>
      <c r="I759" s="84" t="b">
        <v>0</v>
      </c>
      <c r="J759" s="84" t="b">
        <v>0</v>
      </c>
      <c r="K759" s="84" t="b">
        <v>0</v>
      </c>
      <c r="L759" s="84" t="b">
        <v>0</v>
      </c>
    </row>
    <row r="760" spans="1:12" ht="15">
      <c r="A760" s="84" t="s">
        <v>2500</v>
      </c>
      <c r="B760" s="84" t="s">
        <v>2990</v>
      </c>
      <c r="C760" s="84">
        <v>10</v>
      </c>
      <c r="D760" s="118">
        <v>0.0015619881191783046</v>
      </c>
      <c r="E760" s="118">
        <v>1.404833716619938</v>
      </c>
      <c r="F760" s="84" t="s">
        <v>2324</v>
      </c>
      <c r="G760" s="84" t="b">
        <v>0</v>
      </c>
      <c r="H760" s="84" t="b">
        <v>0</v>
      </c>
      <c r="I760" s="84" t="b">
        <v>0</v>
      </c>
      <c r="J760" s="84" t="b">
        <v>0</v>
      </c>
      <c r="K760" s="84" t="b">
        <v>0</v>
      </c>
      <c r="L760" s="84" t="b">
        <v>0</v>
      </c>
    </row>
    <row r="761" spans="1:12" ht="15">
      <c r="A761" s="84" t="s">
        <v>2990</v>
      </c>
      <c r="B761" s="84" t="s">
        <v>2952</v>
      </c>
      <c r="C761" s="84">
        <v>10</v>
      </c>
      <c r="D761" s="118">
        <v>0.0015619881191783046</v>
      </c>
      <c r="E761" s="118">
        <v>1.404833716619938</v>
      </c>
      <c r="F761" s="84" t="s">
        <v>2324</v>
      </c>
      <c r="G761" s="84" t="b">
        <v>0</v>
      </c>
      <c r="H761" s="84" t="b">
        <v>0</v>
      </c>
      <c r="I761" s="84" t="b">
        <v>0</v>
      </c>
      <c r="J761" s="84" t="b">
        <v>0</v>
      </c>
      <c r="K761" s="84" t="b">
        <v>0</v>
      </c>
      <c r="L761" s="84" t="b">
        <v>0</v>
      </c>
    </row>
    <row r="762" spans="1:12" ht="15">
      <c r="A762" s="84" t="s">
        <v>2494</v>
      </c>
      <c r="B762" s="84" t="s">
        <v>2493</v>
      </c>
      <c r="C762" s="84">
        <v>9</v>
      </c>
      <c r="D762" s="118">
        <v>0.0029598172885664216</v>
      </c>
      <c r="E762" s="118">
        <v>1.049446058633364</v>
      </c>
      <c r="F762" s="84" t="s">
        <v>2324</v>
      </c>
      <c r="G762" s="84" t="b">
        <v>0</v>
      </c>
      <c r="H762" s="84" t="b">
        <v>0</v>
      </c>
      <c r="I762" s="84" t="b">
        <v>0</v>
      </c>
      <c r="J762" s="84" t="b">
        <v>0</v>
      </c>
      <c r="K762" s="84" t="b">
        <v>0</v>
      </c>
      <c r="L762" s="84" t="b">
        <v>0</v>
      </c>
    </row>
    <row r="763" spans="1:12" ht="15">
      <c r="A763" s="84" t="s">
        <v>2493</v>
      </c>
      <c r="B763" s="84" t="s">
        <v>2499</v>
      </c>
      <c r="C763" s="84">
        <v>9</v>
      </c>
      <c r="D763" s="118">
        <v>0.0029598172885664216</v>
      </c>
      <c r="E763" s="118">
        <v>1.087234619522764</v>
      </c>
      <c r="F763" s="84" t="s">
        <v>2324</v>
      </c>
      <c r="G763" s="84" t="b">
        <v>0</v>
      </c>
      <c r="H763" s="84" t="b">
        <v>0</v>
      </c>
      <c r="I763" s="84" t="b">
        <v>0</v>
      </c>
      <c r="J763" s="84" t="b">
        <v>0</v>
      </c>
      <c r="K763" s="84" t="b">
        <v>0</v>
      </c>
      <c r="L763" s="84" t="b">
        <v>0</v>
      </c>
    </row>
    <row r="764" spans="1:12" ht="15">
      <c r="A764" s="84" t="s">
        <v>2997</v>
      </c>
      <c r="B764" s="84" t="s">
        <v>2998</v>
      </c>
      <c r="C764" s="84">
        <v>8</v>
      </c>
      <c r="D764" s="118">
        <v>0.004175175793699063</v>
      </c>
      <c r="E764" s="118">
        <v>1.5017437296279945</v>
      </c>
      <c r="F764" s="84" t="s">
        <v>2324</v>
      </c>
      <c r="G764" s="84" t="b">
        <v>0</v>
      </c>
      <c r="H764" s="84" t="b">
        <v>0</v>
      </c>
      <c r="I764" s="84" t="b">
        <v>0</v>
      </c>
      <c r="J764" s="84" t="b">
        <v>0</v>
      </c>
      <c r="K764" s="84" t="b">
        <v>0</v>
      </c>
      <c r="L764" s="84" t="b">
        <v>0</v>
      </c>
    </row>
    <row r="765" spans="1:12" ht="15">
      <c r="A765" s="84" t="s">
        <v>2998</v>
      </c>
      <c r="B765" s="84" t="s">
        <v>2493</v>
      </c>
      <c r="C765" s="84">
        <v>8</v>
      </c>
      <c r="D765" s="118">
        <v>0.004175175793699063</v>
      </c>
      <c r="E765" s="118">
        <v>1.1743847952416642</v>
      </c>
      <c r="F765" s="84" t="s">
        <v>2324</v>
      </c>
      <c r="G765" s="84" t="b">
        <v>0</v>
      </c>
      <c r="H765" s="84" t="b">
        <v>0</v>
      </c>
      <c r="I765" s="84" t="b">
        <v>0</v>
      </c>
      <c r="J765" s="84" t="b">
        <v>0</v>
      </c>
      <c r="K765" s="84" t="b">
        <v>0</v>
      </c>
      <c r="L765" s="84" t="b">
        <v>0</v>
      </c>
    </row>
    <row r="766" spans="1:12" ht="15">
      <c r="A766" s="84" t="s">
        <v>2493</v>
      </c>
      <c r="B766" s="84" t="s">
        <v>2999</v>
      </c>
      <c r="C766" s="84">
        <v>8</v>
      </c>
      <c r="D766" s="118">
        <v>0.004175175793699063</v>
      </c>
      <c r="E766" s="118">
        <v>1.1743847952416642</v>
      </c>
      <c r="F766" s="84" t="s">
        <v>2324</v>
      </c>
      <c r="G766" s="84" t="b">
        <v>0</v>
      </c>
      <c r="H766" s="84" t="b">
        <v>0</v>
      </c>
      <c r="I766" s="84" t="b">
        <v>0</v>
      </c>
      <c r="J766" s="84" t="b">
        <v>0</v>
      </c>
      <c r="K766" s="84" t="b">
        <v>0</v>
      </c>
      <c r="L766" s="84" t="b">
        <v>0</v>
      </c>
    </row>
    <row r="767" spans="1:12" ht="15">
      <c r="A767" s="84" t="s">
        <v>2999</v>
      </c>
      <c r="B767" s="84" t="s">
        <v>2495</v>
      </c>
      <c r="C767" s="84">
        <v>8</v>
      </c>
      <c r="D767" s="118">
        <v>0.004175175793699063</v>
      </c>
      <c r="E767" s="118">
        <v>1.404833716619938</v>
      </c>
      <c r="F767" s="84" t="s">
        <v>2324</v>
      </c>
      <c r="G767" s="84" t="b">
        <v>0</v>
      </c>
      <c r="H767" s="84" t="b">
        <v>0</v>
      </c>
      <c r="I767" s="84" t="b">
        <v>0</v>
      </c>
      <c r="J767" s="84" t="b">
        <v>0</v>
      </c>
      <c r="K767" s="84" t="b">
        <v>0</v>
      </c>
      <c r="L767" s="84" t="b">
        <v>0</v>
      </c>
    </row>
    <row r="768" spans="1:12" ht="15">
      <c r="A768" s="84" t="s">
        <v>2495</v>
      </c>
      <c r="B768" s="84" t="s">
        <v>2480</v>
      </c>
      <c r="C768" s="84">
        <v>8</v>
      </c>
      <c r="D768" s="118">
        <v>0.004175175793699063</v>
      </c>
      <c r="E768" s="118">
        <v>1.363441031461713</v>
      </c>
      <c r="F768" s="84" t="s">
        <v>2324</v>
      </c>
      <c r="G768" s="84" t="b">
        <v>0</v>
      </c>
      <c r="H768" s="84" t="b">
        <v>0</v>
      </c>
      <c r="I768" s="84" t="b">
        <v>0</v>
      </c>
      <c r="J768" s="84" t="b">
        <v>0</v>
      </c>
      <c r="K768" s="84" t="b">
        <v>0</v>
      </c>
      <c r="L768" s="84" t="b">
        <v>0</v>
      </c>
    </row>
    <row r="769" spans="1:12" ht="15">
      <c r="A769" s="84" t="s">
        <v>2480</v>
      </c>
      <c r="B769" s="84" t="s">
        <v>2500</v>
      </c>
      <c r="C769" s="84">
        <v>8</v>
      </c>
      <c r="D769" s="118">
        <v>0.004175175793699063</v>
      </c>
      <c r="E769" s="118">
        <v>1.404833716619938</v>
      </c>
      <c r="F769" s="84" t="s">
        <v>2324</v>
      </c>
      <c r="G769" s="84" t="b">
        <v>0</v>
      </c>
      <c r="H769" s="84" t="b">
        <v>0</v>
      </c>
      <c r="I769" s="84" t="b">
        <v>0</v>
      </c>
      <c r="J769" s="84" t="b">
        <v>0</v>
      </c>
      <c r="K769" s="84" t="b">
        <v>0</v>
      </c>
      <c r="L769" s="84" t="b">
        <v>0</v>
      </c>
    </row>
    <row r="770" spans="1:12" ht="15">
      <c r="A770" s="84" t="s">
        <v>2952</v>
      </c>
      <c r="B770" s="84" t="s">
        <v>231</v>
      </c>
      <c r="C770" s="84">
        <v>8</v>
      </c>
      <c r="D770" s="118">
        <v>0.004175175793699063</v>
      </c>
      <c r="E770" s="118">
        <v>1.404833716619938</v>
      </c>
      <c r="F770" s="84" t="s">
        <v>2324</v>
      </c>
      <c r="G770" s="84" t="b">
        <v>0</v>
      </c>
      <c r="H770" s="84" t="b">
        <v>0</v>
      </c>
      <c r="I770" s="84" t="b">
        <v>0</v>
      </c>
      <c r="J770" s="84" t="b">
        <v>0</v>
      </c>
      <c r="K770" s="84" t="b">
        <v>0</v>
      </c>
      <c r="L770" s="84" t="b">
        <v>0</v>
      </c>
    </row>
    <row r="771" spans="1:12" ht="15">
      <c r="A771" s="84" t="s">
        <v>231</v>
      </c>
      <c r="B771" s="84" t="s">
        <v>2983</v>
      </c>
      <c r="C771" s="84">
        <v>8</v>
      </c>
      <c r="D771" s="118">
        <v>0.004175175793699063</v>
      </c>
      <c r="E771" s="118">
        <v>1.4505912071806133</v>
      </c>
      <c r="F771" s="84" t="s">
        <v>2324</v>
      </c>
      <c r="G771" s="84" t="b">
        <v>0</v>
      </c>
      <c r="H771" s="84" t="b">
        <v>0</v>
      </c>
      <c r="I771" s="84" t="b">
        <v>0</v>
      </c>
      <c r="J771" s="84" t="b">
        <v>0</v>
      </c>
      <c r="K771" s="84" t="b">
        <v>0</v>
      </c>
      <c r="L771" s="84" t="b">
        <v>0</v>
      </c>
    </row>
    <row r="772" spans="1:12" ht="15">
      <c r="A772" s="84" t="s">
        <v>2983</v>
      </c>
      <c r="B772" s="84" t="s">
        <v>2496</v>
      </c>
      <c r="C772" s="84">
        <v>8</v>
      </c>
      <c r="D772" s="118">
        <v>0.004175175793699063</v>
      </c>
      <c r="E772" s="118">
        <v>1.363441031461713</v>
      </c>
      <c r="F772" s="84" t="s">
        <v>2324</v>
      </c>
      <c r="G772" s="84" t="b">
        <v>0</v>
      </c>
      <c r="H772" s="84" t="b">
        <v>0</v>
      </c>
      <c r="I772" s="84" t="b">
        <v>0</v>
      </c>
      <c r="J772" s="84" t="b">
        <v>0</v>
      </c>
      <c r="K772" s="84" t="b">
        <v>0</v>
      </c>
      <c r="L772" s="84" t="b">
        <v>0</v>
      </c>
    </row>
    <row r="773" spans="1:12" ht="15">
      <c r="A773" s="84" t="s">
        <v>2496</v>
      </c>
      <c r="B773" s="84" t="s">
        <v>3000</v>
      </c>
      <c r="C773" s="84">
        <v>8</v>
      </c>
      <c r="D773" s="118">
        <v>0.004175175793699063</v>
      </c>
      <c r="E773" s="118">
        <v>1.363441031461713</v>
      </c>
      <c r="F773" s="84" t="s">
        <v>2324</v>
      </c>
      <c r="G773" s="84" t="b">
        <v>0</v>
      </c>
      <c r="H773" s="84" t="b">
        <v>0</v>
      </c>
      <c r="I773" s="84" t="b">
        <v>0</v>
      </c>
      <c r="J773" s="84" t="b">
        <v>0</v>
      </c>
      <c r="K773" s="84" t="b">
        <v>0</v>
      </c>
      <c r="L773" s="84" t="b">
        <v>0</v>
      </c>
    </row>
    <row r="774" spans="1:12" ht="15">
      <c r="A774" s="84" t="s">
        <v>3000</v>
      </c>
      <c r="B774" s="84" t="s">
        <v>2504</v>
      </c>
      <c r="C774" s="84">
        <v>8</v>
      </c>
      <c r="D774" s="118">
        <v>0.004175175793699063</v>
      </c>
      <c r="E774" s="118">
        <v>1.5017437296279945</v>
      </c>
      <c r="F774" s="84" t="s">
        <v>2324</v>
      </c>
      <c r="G774" s="84" t="b">
        <v>0</v>
      </c>
      <c r="H774" s="84" t="b">
        <v>0</v>
      </c>
      <c r="I774" s="84" t="b">
        <v>0</v>
      </c>
      <c r="J774" s="84" t="b">
        <v>0</v>
      </c>
      <c r="K774" s="84" t="b">
        <v>0</v>
      </c>
      <c r="L774" s="84" t="b">
        <v>0</v>
      </c>
    </row>
    <row r="775" spans="1:12" ht="15">
      <c r="A775" s="84" t="s">
        <v>2504</v>
      </c>
      <c r="B775" s="84" t="s">
        <v>2497</v>
      </c>
      <c r="C775" s="84">
        <v>8</v>
      </c>
      <c r="D775" s="118">
        <v>0.004175175793699063</v>
      </c>
      <c r="E775" s="118">
        <v>1.363441031461713</v>
      </c>
      <c r="F775" s="84" t="s">
        <v>2324</v>
      </c>
      <c r="G775" s="84" t="b">
        <v>0</v>
      </c>
      <c r="H775" s="84" t="b">
        <v>0</v>
      </c>
      <c r="I775" s="84" t="b">
        <v>0</v>
      </c>
      <c r="J775" s="84" t="b">
        <v>0</v>
      </c>
      <c r="K775" s="84" t="b">
        <v>0</v>
      </c>
      <c r="L775" s="84" t="b">
        <v>0</v>
      </c>
    </row>
    <row r="776" spans="1:12" ht="15">
      <c r="A776" s="84" t="s">
        <v>2447</v>
      </c>
      <c r="B776" s="84" t="s">
        <v>2498</v>
      </c>
      <c r="C776" s="84">
        <v>8</v>
      </c>
      <c r="D776" s="118">
        <v>0.004175175793699063</v>
      </c>
      <c r="E776" s="118">
        <v>1.2251383332954315</v>
      </c>
      <c r="F776" s="84" t="s">
        <v>2324</v>
      </c>
      <c r="G776" s="84" t="b">
        <v>0</v>
      </c>
      <c r="H776" s="84" t="b">
        <v>0</v>
      </c>
      <c r="I776" s="84" t="b">
        <v>0</v>
      </c>
      <c r="J776" s="84" t="b">
        <v>0</v>
      </c>
      <c r="K776" s="84" t="b">
        <v>0</v>
      </c>
      <c r="L776" s="84" t="b">
        <v>0</v>
      </c>
    </row>
    <row r="777" spans="1:12" ht="15">
      <c r="A777" s="84" t="s">
        <v>230</v>
      </c>
      <c r="B777" s="84" t="s">
        <v>2997</v>
      </c>
      <c r="C777" s="84">
        <v>7</v>
      </c>
      <c r="D777" s="118">
        <v>0.005185141569840669</v>
      </c>
      <c r="E777" s="118">
        <v>1.5597356766056811</v>
      </c>
      <c r="F777" s="84" t="s">
        <v>2324</v>
      </c>
      <c r="G777" s="84" t="b">
        <v>0</v>
      </c>
      <c r="H777" s="84" t="b">
        <v>0</v>
      </c>
      <c r="I777" s="84" t="b">
        <v>0</v>
      </c>
      <c r="J777" s="84" t="b">
        <v>0</v>
      </c>
      <c r="K777" s="84" t="b">
        <v>0</v>
      </c>
      <c r="L777" s="84" t="b">
        <v>0</v>
      </c>
    </row>
    <row r="778" spans="1:12" ht="15">
      <c r="A778" s="84" t="s">
        <v>2446</v>
      </c>
      <c r="B778" s="84" t="s">
        <v>2446</v>
      </c>
      <c r="C778" s="84">
        <v>6</v>
      </c>
      <c r="D778" s="118">
        <v>0.016762928818737595</v>
      </c>
      <c r="E778" s="118">
        <v>0.8907288956471057</v>
      </c>
      <c r="F778" s="84" t="s">
        <v>2324</v>
      </c>
      <c r="G778" s="84" t="b">
        <v>0</v>
      </c>
      <c r="H778" s="84" t="b">
        <v>0</v>
      </c>
      <c r="I778" s="84" t="b">
        <v>0</v>
      </c>
      <c r="J778" s="84" t="b">
        <v>0</v>
      </c>
      <c r="K778" s="84" t="b">
        <v>0</v>
      </c>
      <c r="L778" s="84" t="b">
        <v>0</v>
      </c>
    </row>
    <row r="779" spans="1:12" ht="15">
      <c r="A779" s="84" t="s">
        <v>2499</v>
      </c>
      <c r="B779" s="84" t="s">
        <v>2951</v>
      </c>
      <c r="C779" s="84">
        <v>4</v>
      </c>
      <c r="D779" s="118">
        <v>0.006631436888003965</v>
      </c>
      <c r="E779" s="118">
        <v>1.8027737252919758</v>
      </c>
      <c r="F779" s="84" t="s">
        <v>2324</v>
      </c>
      <c r="G779" s="84" t="b">
        <v>0</v>
      </c>
      <c r="H779" s="84" t="b">
        <v>0</v>
      </c>
      <c r="I779" s="84" t="b">
        <v>0</v>
      </c>
      <c r="J779" s="84" t="b">
        <v>0</v>
      </c>
      <c r="K779" s="84" t="b">
        <v>0</v>
      </c>
      <c r="L779" s="84" t="b">
        <v>0</v>
      </c>
    </row>
    <row r="780" spans="1:12" ht="15">
      <c r="A780" s="84" t="s">
        <v>2951</v>
      </c>
      <c r="B780" s="84" t="s">
        <v>2411</v>
      </c>
      <c r="C780" s="84">
        <v>4</v>
      </c>
      <c r="D780" s="118">
        <v>0.006631436888003965</v>
      </c>
      <c r="E780" s="118">
        <v>1.8027737252919758</v>
      </c>
      <c r="F780" s="84" t="s">
        <v>2324</v>
      </c>
      <c r="G780" s="84" t="b">
        <v>0</v>
      </c>
      <c r="H780" s="84" t="b">
        <v>0</v>
      </c>
      <c r="I780" s="84" t="b">
        <v>0</v>
      </c>
      <c r="J780" s="84" t="b">
        <v>0</v>
      </c>
      <c r="K780" s="84" t="b">
        <v>0</v>
      </c>
      <c r="L780" s="84" t="b">
        <v>0</v>
      </c>
    </row>
    <row r="781" spans="1:12" ht="15">
      <c r="A781" s="84" t="s">
        <v>2411</v>
      </c>
      <c r="B781" s="84" t="s">
        <v>3004</v>
      </c>
      <c r="C781" s="84">
        <v>4</v>
      </c>
      <c r="D781" s="118">
        <v>0.006631436888003965</v>
      </c>
      <c r="E781" s="118">
        <v>1.8027737252919758</v>
      </c>
      <c r="F781" s="84" t="s">
        <v>2324</v>
      </c>
      <c r="G781" s="84" t="b">
        <v>0</v>
      </c>
      <c r="H781" s="84" t="b">
        <v>0</v>
      </c>
      <c r="I781" s="84" t="b">
        <v>0</v>
      </c>
      <c r="J781" s="84" t="b">
        <v>0</v>
      </c>
      <c r="K781" s="84" t="b">
        <v>0</v>
      </c>
      <c r="L781" s="84" t="b">
        <v>0</v>
      </c>
    </row>
    <row r="782" spans="1:12" ht="15">
      <c r="A782" s="84" t="s">
        <v>2446</v>
      </c>
      <c r="B782" s="84" t="s">
        <v>2444</v>
      </c>
      <c r="C782" s="84">
        <v>4</v>
      </c>
      <c r="D782" s="118">
        <v>0.011175285879158399</v>
      </c>
      <c r="E782" s="118">
        <v>1.0826144218860188</v>
      </c>
      <c r="F782" s="84" t="s">
        <v>2324</v>
      </c>
      <c r="G782" s="84" t="b">
        <v>0</v>
      </c>
      <c r="H782" s="84" t="b">
        <v>0</v>
      </c>
      <c r="I782" s="84" t="b">
        <v>0</v>
      </c>
      <c r="J782" s="84" t="b">
        <v>0</v>
      </c>
      <c r="K782" s="84" t="b">
        <v>0</v>
      </c>
      <c r="L782" s="84" t="b">
        <v>0</v>
      </c>
    </row>
    <row r="783" spans="1:12" ht="15">
      <c r="A783" s="84" t="s">
        <v>3065</v>
      </c>
      <c r="B783" s="84" t="s">
        <v>3105</v>
      </c>
      <c r="C783" s="84">
        <v>3</v>
      </c>
      <c r="D783" s="118">
        <v>0.006387978457795047</v>
      </c>
      <c r="E783" s="118">
        <v>1.8027737252919758</v>
      </c>
      <c r="F783" s="84" t="s">
        <v>2324</v>
      </c>
      <c r="G783" s="84" t="b">
        <v>0</v>
      </c>
      <c r="H783" s="84" t="b">
        <v>0</v>
      </c>
      <c r="I783" s="84" t="b">
        <v>0</v>
      </c>
      <c r="J783" s="84" t="b">
        <v>0</v>
      </c>
      <c r="K783" s="84" t="b">
        <v>0</v>
      </c>
      <c r="L783" s="84" t="b">
        <v>0</v>
      </c>
    </row>
    <row r="784" spans="1:12" ht="15">
      <c r="A784" s="84" t="s">
        <v>2496</v>
      </c>
      <c r="B784" s="84" t="s">
        <v>2463</v>
      </c>
      <c r="C784" s="84">
        <v>3</v>
      </c>
      <c r="D784" s="118">
        <v>0.006387978457795047</v>
      </c>
      <c r="E784" s="118">
        <v>1.3634410314617131</v>
      </c>
      <c r="F784" s="84" t="s">
        <v>2324</v>
      </c>
      <c r="G784" s="84" t="b">
        <v>0</v>
      </c>
      <c r="H784" s="84" t="b">
        <v>0</v>
      </c>
      <c r="I784" s="84" t="b">
        <v>0</v>
      </c>
      <c r="J784" s="84" t="b">
        <v>0</v>
      </c>
      <c r="K784" s="84" t="b">
        <v>0</v>
      </c>
      <c r="L784" s="84" t="b">
        <v>0</v>
      </c>
    </row>
    <row r="785" spans="1:12" ht="15">
      <c r="A785" s="84" t="s">
        <v>2463</v>
      </c>
      <c r="B785" s="84" t="s">
        <v>2498</v>
      </c>
      <c r="C785" s="84">
        <v>3</v>
      </c>
      <c r="D785" s="118">
        <v>0.006387978457795047</v>
      </c>
      <c r="E785" s="118">
        <v>1.3634410314617131</v>
      </c>
      <c r="F785" s="84" t="s">
        <v>2324</v>
      </c>
      <c r="G785" s="84" t="b">
        <v>0</v>
      </c>
      <c r="H785" s="84" t="b">
        <v>0</v>
      </c>
      <c r="I785" s="84" t="b">
        <v>0</v>
      </c>
      <c r="J785" s="84" t="b">
        <v>0</v>
      </c>
      <c r="K785" s="84" t="b">
        <v>0</v>
      </c>
      <c r="L785" s="84" t="b">
        <v>0</v>
      </c>
    </row>
    <row r="786" spans="1:12" ht="15">
      <c r="A786" s="84" t="s">
        <v>3104</v>
      </c>
      <c r="B786" s="84" t="s">
        <v>3065</v>
      </c>
      <c r="C786" s="84">
        <v>3</v>
      </c>
      <c r="D786" s="118">
        <v>0.006387978457795047</v>
      </c>
      <c r="E786" s="118">
        <v>1.8027737252919758</v>
      </c>
      <c r="F786" s="84" t="s">
        <v>2324</v>
      </c>
      <c r="G786" s="84" t="b">
        <v>0</v>
      </c>
      <c r="H786" s="84" t="b">
        <v>0</v>
      </c>
      <c r="I786" s="84" t="b">
        <v>0</v>
      </c>
      <c r="J786" s="84" t="b">
        <v>0</v>
      </c>
      <c r="K786" s="84" t="b">
        <v>0</v>
      </c>
      <c r="L786" s="84" t="b">
        <v>0</v>
      </c>
    </row>
    <row r="787" spans="1:12" ht="15">
      <c r="A787" s="84" t="s">
        <v>3004</v>
      </c>
      <c r="B787" s="84" t="s">
        <v>3190</v>
      </c>
      <c r="C787" s="84">
        <v>2</v>
      </c>
      <c r="D787" s="118">
        <v>0.0055876429395791995</v>
      </c>
      <c r="E787" s="118">
        <v>1.8027737252919758</v>
      </c>
      <c r="F787" s="84" t="s">
        <v>2324</v>
      </c>
      <c r="G787" s="84" t="b">
        <v>0</v>
      </c>
      <c r="H787" s="84" t="b">
        <v>0</v>
      </c>
      <c r="I787" s="84" t="b">
        <v>0</v>
      </c>
      <c r="J787" s="84" t="b">
        <v>0</v>
      </c>
      <c r="K787" s="84" t="b">
        <v>0</v>
      </c>
      <c r="L787" s="84" t="b">
        <v>0</v>
      </c>
    </row>
    <row r="788" spans="1:12" ht="15">
      <c r="A788" s="84" t="s">
        <v>3105</v>
      </c>
      <c r="B788" s="84" t="s">
        <v>3191</v>
      </c>
      <c r="C788" s="84">
        <v>2</v>
      </c>
      <c r="D788" s="118">
        <v>0.0055876429395791995</v>
      </c>
      <c r="E788" s="118">
        <v>1.9277124619002757</v>
      </c>
      <c r="F788" s="84" t="s">
        <v>2324</v>
      </c>
      <c r="G788" s="84" t="b">
        <v>0</v>
      </c>
      <c r="H788" s="84" t="b">
        <v>0</v>
      </c>
      <c r="I788" s="84" t="b">
        <v>0</v>
      </c>
      <c r="J788" s="84" t="b">
        <v>0</v>
      </c>
      <c r="K788" s="84" t="b">
        <v>0</v>
      </c>
      <c r="L788" s="84" t="b">
        <v>0</v>
      </c>
    </row>
    <row r="789" spans="1:12" ht="15">
      <c r="A789" s="84" t="s">
        <v>3191</v>
      </c>
      <c r="B789" s="84" t="s">
        <v>3106</v>
      </c>
      <c r="C789" s="84">
        <v>2</v>
      </c>
      <c r="D789" s="118">
        <v>0.0055876429395791995</v>
      </c>
      <c r="E789" s="118">
        <v>1.9277124619002757</v>
      </c>
      <c r="F789" s="84" t="s">
        <v>2324</v>
      </c>
      <c r="G789" s="84" t="b">
        <v>0</v>
      </c>
      <c r="H789" s="84" t="b">
        <v>0</v>
      </c>
      <c r="I789" s="84" t="b">
        <v>0</v>
      </c>
      <c r="J789" s="84" t="b">
        <v>0</v>
      </c>
      <c r="K789" s="84" t="b">
        <v>0</v>
      </c>
      <c r="L789" s="84" t="b">
        <v>0</v>
      </c>
    </row>
    <row r="790" spans="1:12" ht="15">
      <c r="A790" s="84" t="s">
        <v>2495</v>
      </c>
      <c r="B790" s="84" t="s">
        <v>2500</v>
      </c>
      <c r="C790" s="84">
        <v>2</v>
      </c>
      <c r="D790" s="118">
        <v>0.0055876429395791995</v>
      </c>
      <c r="E790" s="118">
        <v>0.6644710271256942</v>
      </c>
      <c r="F790" s="84" t="s">
        <v>2324</v>
      </c>
      <c r="G790" s="84" t="b">
        <v>0</v>
      </c>
      <c r="H790" s="84" t="b">
        <v>0</v>
      </c>
      <c r="I790" s="84" t="b">
        <v>0</v>
      </c>
      <c r="J790" s="84" t="b">
        <v>0</v>
      </c>
      <c r="K790" s="84" t="b">
        <v>0</v>
      </c>
      <c r="L790" s="84" t="b">
        <v>0</v>
      </c>
    </row>
    <row r="791" spans="1:12" ht="15">
      <c r="A791" s="84" t="s">
        <v>2952</v>
      </c>
      <c r="B791" s="84" t="s">
        <v>2497</v>
      </c>
      <c r="C791" s="84">
        <v>2</v>
      </c>
      <c r="D791" s="118">
        <v>0.0055876429395791995</v>
      </c>
      <c r="E791" s="118">
        <v>0.6644710271256942</v>
      </c>
      <c r="F791" s="84" t="s">
        <v>2324</v>
      </c>
      <c r="G791" s="84" t="b">
        <v>0</v>
      </c>
      <c r="H791" s="84" t="b">
        <v>0</v>
      </c>
      <c r="I791" s="84" t="b">
        <v>0</v>
      </c>
      <c r="J791" s="84" t="b">
        <v>0</v>
      </c>
      <c r="K791" s="84" t="b">
        <v>0</v>
      </c>
      <c r="L791" s="84" t="b">
        <v>0</v>
      </c>
    </row>
    <row r="792" spans="1:12" ht="15">
      <c r="A792" s="84" t="s">
        <v>2447</v>
      </c>
      <c r="B792" s="84" t="s">
        <v>2479</v>
      </c>
      <c r="C792" s="84">
        <v>2</v>
      </c>
      <c r="D792" s="118">
        <v>0.0055876429395791995</v>
      </c>
      <c r="E792" s="118">
        <v>1.363441031461713</v>
      </c>
      <c r="F792" s="84" t="s">
        <v>2324</v>
      </c>
      <c r="G792" s="84" t="b">
        <v>0</v>
      </c>
      <c r="H792" s="84" t="b">
        <v>0</v>
      </c>
      <c r="I792" s="84" t="b">
        <v>0</v>
      </c>
      <c r="J792" s="84" t="b">
        <v>0</v>
      </c>
      <c r="K792" s="84" t="b">
        <v>0</v>
      </c>
      <c r="L792" s="84" t="b">
        <v>0</v>
      </c>
    </row>
    <row r="793" spans="1:12" ht="15">
      <c r="A793" s="84" t="s">
        <v>2479</v>
      </c>
      <c r="B793" s="84" t="s">
        <v>2496</v>
      </c>
      <c r="C793" s="84">
        <v>2</v>
      </c>
      <c r="D793" s="118">
        <v>0.0055876429395791995</v>
      </c>
      <c r="E793" s="118">
        <v>1.363441031461713</v>
      </c>
      <c r="F793" s="84" t="s">
        <v>2324</v>
      </c>
      <c r="G793" s="84" t="b">
        <v>0</v>
      </c>
      <c r="H793" s="84" t="b">
        <v>0</v>
      </c>
      <c r="I793" s="84" t="b">
        <v>0</v>
      </c>
      <c r="J793" s="84" t="b">
        <v>0</v>
      </c>
      <c r="K793" s="84" t="b">
        <v>0</v>
      </c>
      <c r="L793" s="84" t="b">
        <v>0</v>
      </c>
    </row>
    <row r="794" spans="1:12" ht="15">
      <c r="A794" s="84" t="s">
        <v>2494</v>
      </c>
      <c r="B794" s="84" t="s">
        <v>2446</v>
      </c>
      <c r="C794" s="84">
        <v>2</v>
      </c>
      <c r="D794" s="118">
        <v>0.0055876429395791995</v>
      </c>
      <c r="E794" s="118">
        <v>0.4805544305580564</v>
      </c>
      <c r="F794" s="84" t="s">
        <v>2324</v>
      </c>
      <c r="G794" s="84" t="b">
        <v>0</v>
      </c>
      <c r="H794" s="84" t="b">
        <v>0</v>
      </c>
      <c r="I794" s="84" t="b">
        <v>0</v>
      </c>
      <c r="J794" s="84" t="b">
        <v>0</v>
      </c>
      <c r="K794" s="84" t="b">
        <v>0</v>
      </c>
      <c r="L794" s="84" t="b">
        <v>0</v>
      </c>
    </row>
    <row r="795" spans="1:12" ht="15">
      <c r="A795" s="84" t="s">
        <v>2446</v>
      </c>
      <c r="B795" s="84" t="s">
        <v>2445</v>
      </c>
      <c r="C795" s="84">
        <v>2</v>
      </c>
      <c r="D795" s="118">
        <v>0.0055876429395791995</v>
      </c>
      <c r="E795" s="118">
        <v>0.7815844262220376</v>
      </c>
      <c r="F795" s="84" t="s">
        <v>2324</v>
      </c>
      <c r="G795" s="84" t="b">
        <v>0</v>
      </c>
      <c r="H795" s="84" t="b">
        <v>0</v>
      </c>
      <c r="I795" s="84" t="b">
        <v>0</v>
      </c>
      <c r="J795" s="84" t="b">
        <v>0</v>
      </c>
      <c r="K795" s="84" t="b">
        <v>0</v>
      </c>
      <c r="L795" s="84" t="b">
        <v>0</v>
      </c>
    </row>
    <row r="796" spans="1:12" ht="15">
      <c r="A796" s="84" t="s">
        <v>2445</v>
      </c>
      <c r="B796" s="84" t="s">
        <v>2445</v>
      </c>
      <c r="C796" s="84">
        <v>2</v>
      </c>
      <c r="D796" s="118">
        <v>0.0055876429395791995</v>
      </c>
      <c r="E796" s="118">
        <v>1.149561211516632</v>
      </c>
      <c r="F796" s="84" t="s">
        <v>2324</v>
      </c>
      <c r="G796" s="84" t="b">
        <v>0</v>
      </c>
      <c r="H796" s="84" t="b">
        <v>0</v>
      </c>
      <c r="I796" s="84" t="b">
        <v>0</v>
      </c>
      <c r="J796" s="84" t="b">
        <v>0</v>
      </c>
      <c r="K796" s="84" t="b">
        <v>0</v>
      </c>
      <c r="L796" s="84" t="b">
        <v>0</v>
      </c>
    </row>
    <row r="797" spans="1:12" ht="15">
      <c r="A797" s="84" t="s">
        <v>2445</v>
      </c>
      <c r="B797" s="84" t="s">
        <v>3096</v>
      </c>
      <c r="C797" s="84">
        <v>2</v>
      </c>
      <c r="D797" s="118">
        <v>0.0055876429395791995</v>
      </c>
      <c r="E797" s="118">
        <v>1.6266824662362944</v>
      </c>
      <c r="F797" s="84" t="s">
        <v>2324</v>
      </c>
      <c r="G797" s="84" t="b">
        <v>0</v>
      </c>
      <c r="H797" s="84" t="b">
        <v>0</v>
      </c>
      <c r="I797" s="84" t="b">
        <v>0</v>
      </c>
      <c r="J797" s="84" t="b">
        <v>0</v>
      </c>
      <c r="K797" s="84" t="b">
        <v>0</v>
      </c>
      <c r="L797" s="84" t="b">
        <v>0</v>
      </c>
    </row>
    <row r="798" spans="1:12" ht="15">
      <c r="A798" s="84" t="s">
        <v>3096</v>
      </c>
      <c r="B798" s="84" t="s">
        <v>2499</v>
      </c>
      <c r="C798" s="84">
        <v>2</v>
      </c>
      <c r="D798" s="118">
        <v>0.0055876429395791995</v>
      </c>
      <c r="E798" s="118">
        <v>1.363441031461713</v>
      </c>
      <c r="F798" s="84" t="s">
        <v>2324</v>
      </c>
      <c r="G798" s="84" t="b">
        <v>0</v>
      </c>
      <c r="H798" s="84" t="b">
        <v>0</v>
      </c>
      <c r="I798" s="84" t="b">
        <v>0</v>
      </c>
      <c r="J798" s="84" t="b">
        <v>0</v>
      </c>
      <c r="K798" s="84" t="b">
        <v>0</v>
      </c>
      <c r="L798" s="84" t="b">
        <v>0</v>
      </c>
    </row>
    <row r="799" spans="1:12" ht="15">
      <c r="A799" s="84" t="s">
        <v>3004</v>
      </c>
      <c r="B799" s="84" t="s">
        <v>2446</v>
      </c>
      <c r="C799" s="84">
        <v>2</v>
      </c>
      <c r="D799" s="118">
        <v>0.0055876429395791995</v>
      </c>
      <c r="E799" s="118">
        <v>0.9576756852777188</v>
      </c>
      <c r="F799" s="84" t="s">
        <v>2324</v>
      </c>
      <c r="G799" s="84" t="b">
        <v>0</v>
      </c>
      <c r="H799" s="84" t="b">
        <v>0</v>
      </c>
      <c r="I799" s="84" t="b">
        <v>0</v>
      </c>
      <c r="J799" s="84" t="b">
        <v>0</v>
      </c>
      <c r="K799" s="84" t="b">
        <v>0</v>
      </c>
      <c r="L799" s="84" t="b">
        <v>0</v>
      </c>
    </row>
    <row r="800" spans="1:12" ht="15">
      <c r="A800" s="84" t="s">
        <v>2444</v>
      </c>
      <c r="B800" s="84" t="s">
        <v>2446</v>
      </c>
      <c r="C800" s="84">
        <v>2</v>
      </c>
      <c r="D800" s="118">
        <v>0.0055876429395791995</v>
      </c>
      <c r="E800" s="118">
        <v>0.7815844262220376</v>
      </c>
      <c r="F800" s="84" t="s">
        <v>2324</v>
      </c>
      <c r="G800" s="84" t="b">
        <v>0</v>
      </c>
      <c r="H800" s="84" t="b">
        <v>0</v>
      </c>
      <c r="I800" s="84" t="b">
        <v>0</v>
      </c>
      <c r="J800" s="84" t="b">
        <v>0</v>
      </c>
      <c r="K800" s="84" t="b">
        <v>0</v>
      </c>
      <c r="L800" s="84" t="b">
        <v>0</v>
      </c>
    </row>
    <row r="801" spans="1:12" ht="15">
      <c r="A801" s="84" t="s">
        <v>2446</v>
      </c>
      <c r="B801" s="84" t="s">
        <v>3189</v>
      </c>
      <c r="C801" s="84">
        <v>2</v>
      </c>
      <c r="D801" s="118">
        <v>0.0055876429395791995</v>
      </c>
      <c r="E801" s="118">
        <v>1.2587056809417</v>
      </c>
      <c r="F801" s="84" t="s">
        <v>2324</v>
      </c>
      <c r="G801" s="84" t="b">
        <v>0</v>
      </c>
      <c r="H801" s="84" t="b">
        <v>0</v>
      </c>
      <c r="I801" s="84" t="b">
        <v>0</v>
      </c>
      <c r="J801" s="84" t="b">
        <v>0</v>
      </c>
      <c r="K801" s="84" t="b">
        <v>0</v>
      </c>
      <c r="L801" s="84" t="b">
        <v>0</v>
      </c>
    </row>
    <row r="802" spans="1:12" ht="15">
      <c r="A802" s="84" t="s">
        <v>3189</v>
      </c>
      <c r="B802" s="84" t="s">
        <v>2446</v>
      </c>
      <c r="C802" s="84">
        <v>2</v>
      </c>
      <c r="D802" s="118">
        <v>0.0055876429395791995</v>
      </c>
      <c r="E802" s="118">
        <v>1.2587056809417</v>
      </c>
      <c r="F802" s="84" t="s">
        <v>2324</v>
      </c>
      <c r="G802" s="84" t="b">
        <v>0</v>
      </c>
      <c r="H802" s="84" t="b">
        <v>0</v>
      </c>
      <c r="I802" s="84" t="b">
        <v>0</v>
      </c>
      <c r="J802" s="84" t="b">
        <v>0</v>
      </c>
      <c r="K802" s="84" t="b">
        <v>0</v>
      </c>
      <c r="L802" s="84" t="b">
        <v>0</v>
      </c>
    </row>
    <row r="803" spans="1:12" ht="15">
      <c r="A803" s="84" t="s">
        <v>2444</v>
      </c>
      <c r="B803" s="84" t="s">
        <v>2444</v>
      </c>
      <c r="C803" s="84">
        <v>2</v>
      </c>
      <c r="D803" s="118">
        <v>0.0055876429395791995</v>
      </c>
      <c r="E803" s="118">
        <v>1.149561211516632</v>
      </c>
      <c r="F803" s="84" t="s">
        <v>2324</v>
      </c>
      <c r="G803" s="84" t="b">
        <v>0</v>
      </c>
      <c r="H803" s="84" t="b">
        <v>0</v>
      </c>
      <c r="I803" s="84" t="b">
        <v>0</v>
      </c>
      <c r="J803" s="84" t="b">
        <v>0</v>
      </c>
      <c r="K803" s="84" t="b">
        <v>0</v>
      </c>
      <c r="L803" s="84" t="b">
        <v>0</v>
      </c>
    </row>
    <row r="804" spans="1:12" ht="15">
      <c r="A804" s="84" t="s">
        <v>2444</v>
      </c>
      <c r="B804" s="84" t="s">
        <v>3104</v>
      </c>
      <c r="C804" s="84">
        <v>2</v>
      </c>
      <c r="D804" s="118">
        <v>0.0055876429395791995</v>
      </c>
      <c r="E804" s="118">
        <v>1.4505912071806133</v>
      </c>
      <c r="F804" s="84" t="s">
        <v>2324</v>
      </c>
      <c r="G804" s="84" t="b">
        <v>0</v>
      </c>
      <c r="H804" s="84" t="b">
        <v>0</v>
      </c>
      <c r="I804" s="84" t="b">
        <v>0</v>
      </c>
      <c r="J804" s="84" t="b">
        <v>0</v>
      </c>
      <c r="K804" s="84" t="b">
        <v>0</v>
      </c>
      <c r="L804" s="84" t="b">
        <v>0</v>
      </c>
    </row>
    <row r="805" spans="1:12" ht="15">
      <c r="A805" s="84" t="s">
        <v>2458</v>
      </c>
      <c r="B805" s="84" t="s">
        <v>2459</v>
      </c>
      <c r="C805" s="84">
        <v>8</v>
      </c>
      <c r="D805" s="118">
        <v>0</v>
      </c>
      <c r="E805" s="118">
        <v>1.5578078557646042</v>
      </c>
      <c r="F805" s="84" t="s">
        <v>2325</v>
      </c>
      <c r="G805" s="84" t="b">
        <v>0</v>
      </c>
      <c r="H805" s="84" t="b">
        <v>0</v>
      </c>
      <c r="I805" s="84" t="b">
        <v>0</v>
      </c>
      <c r="J805" s="84" t="b">
        <v>0</v>
      </c>
      <c r="K805" s="84" t="b">
        <v>0</v>
      </c>
      <c r="L805" s="84" t="b">
        <v>0</v>
      </c>
    </row>
    <row r="806" spans="1:12" ht="15">
      <c r="A806" s="84" t="s">
        <v>2504</v>
      </c>
      <c r="B806" s="84" t="s">
        <v>2503</v>
      </c>
      <c r="C806" s="84">
        <v>7</v>
      </c>
      <c r="D806" s="118">
        <v>0.0013668135651306638</v>
      </c>
      <c r="E806" s="118">
        <v>1.3147698070783098</v>
      </c>
      <c r="F806" s="84" t="s">
        <v>2325</v>
      </c>
      <c r="G806" s="84" t="b">
        <v>0</v>
      </c>
      <c r="H806" s="84" t="b">
        <v>0</v>
      </c>
      <c r="I806" s="84" t="b">
        <v>0</v>
      </c>
      <c r="J806" s="84" t="b">
        <v>0</v>
      </c>
      <c r="K806" s="84" t="b">
        <v>0</v>
      </c>
      <c r="L806" s="84" t="b">
        <v>0</v>
      </c>
    </row>
    <row r="807" spans="1:12" ht="15">
      <c r="A807" s="84" t="s">
        <v>2503</v>
      </c>
      <c r="B807" s="84" t="s">
        <v>2447</v>
      </c>
      <c r="C807" s="84">
        <v>7</v>
      </c>
      <c r="D807" s="118">
        <v>0.0013668135651306638</v>
      </c>
      <c r="E807" s="118">
        <v>1.256777860100623</v>
      </c>
      <c r="F807" s="84" t="s">
        <v>2325</v>
      </c>
      <c r="G807" s="84" t="b">
        <v>0</v>
      </c>
      <c r="H807" s="84" t="b">
        <v>0</v>
      </c>
      <c r="I807" s="84" t="b">
        <v>0</v>
      </c>
      <c r="J807" s="84" t="b">
        <v>0</v>
      </c>
      <c r="K807" s="84" t="b">
        <v>0</v>
      </c>
      <c r="L807" s="84" t="b">
        <v>0</v>
      </c>
    </row>
    <row r="808" spans="1:12" ht="15">
      <c r="A808" s="84" t="s">
        <v>2447</v>
      </c>
      <c r="B808" s="84" t="s">
        <v>2505</v>
      </c>
      <c r="C808" s="84">
        <v>7</v>
      </c>
      <c r="D808" s="118">
        <v>0.0013668135651306638</v>
      </c>
      <c r="E808" s="118">
        <v>1.615799802742291</v>
      </c>
      <c r="F808" s="84" t="s">
        <v>2325</v>
      </c>
      <c r="G808" s="84" t="b">
        <v>0</v>
      </c>
      <c r="H808" s="84" t="b">
        <v>0</v>
      </c>
      <c r="I808" s="84" t="b">
        <v>0</v>
      </c>
      <c r="J808" s="84" t="b">
        <v>0</v>
      </c>
      <c r="K808" s="84" t="b">
        <v>0</v>
      </c>
      <c r="L808" s="84" t="b">
        <v>0</v>
      </c>
    </row>
    <row r="809" spans="1:12" ht="15">
      <c r="A809" s="84" t="s">
        <v>2505</v>
      </c>
      <c r="B809" s="84" t="s">
        <v>2503</v>
      </c>
      <c r="C809" s="84">
        <v>7</v>
      </c>
      <c r="D809" s="118">
        <v>0.0013668135651306638</v>
      </c>
      <c r="E809" s="118">
        <v>1.3147698070783098</v>
      </c>
      <c r="F809" s="84" t="s">
        <v>2325</v>
      </c>
      <c r="G809" s="84" t="b">
        <v>0</v>
      </c>
      <c r="H809" s="84" t="b">
        <v>0</v>
      </c>
      <c r="I809" s="84" t="b">
        <v>0</v>
      </c>
      <c r="J809" s="84" t="b">
        <v>0</v>
      </c>
      <c r="K809" s="84" t="b">
        <v>0</v>
      </c>
      <c r="L809" s="84" t="b">
        <v>0</v>
      </c>
    </row>
    <row r="810" spans="1:12" ht="15">
      <c r="A810" s="84" t="s">
        <v>2503</v>
      </c>
      <c r="B810" s="84" t="s">
        <v>2947</v>
      </c>
      <c r="C810" s="84">
        <v>7</v>
      </c>
      <c r="D810" s="118">
        <v>0.0013668135651306638</v>
      </c>
      <c r="E810" s="118">
        <v>1.3147698070783098</v>
      </c>
      <c r="F810" s="84" t="s">
        <v>2325</v>
      </c>
      <c r="G810" s="84" t="b">
        <v>0</v>
      </c>
      <c r="H810" s="84" t="b">
        <v>0</v>
      </c>
      <c r="I810" s="84" t="b">
        <v>0</v>
      </c>
      <c r="J810" s="84" t="b">
        <v>0</v>
      </c>
      <c r="K810" s="84" t="b">
        <v>0</v>
      </c>
      <c r="L810" s="84" t="b">
        <v>0</v>
      </c>
    </row>
    <row r="811" spans="1:12" ht="15">
      <c r="A811" s="84" t="s">
        <v>294</v>
      </c>
      <c r="B811" s="84" t="s">
        <v>2458</v>
      </c>
      <c r="C811" s="84">
        <v>6</v>
      </c>
      <c r="D811" s="118">
        <v>0.0025240148809757565</v>
      </c>
      <c r="E811" s="118">
        <v>1.615799802742291</v>
      </c>
      <c r="F811" s="84" t="s">
        <v>2325</v>
      </c>
      <c r="G811" s="84" t="b">
        <v>0</v>
      </c>
      <c r="H811" s="84" t="b">
        <v>0</v>
      </c>
      <c r="I811" s="84" t="b">
        <v>0</v>
      </c>
      <c r="J811" s="84" t="b">
        <v>0</v>
      </c>
      <c r="K811" s="84" t="b">
        <v>0</v>
      </c>
      <c r="L811" s="84" t="b">
        <v>0</v>
      </c>
    </row>
    <row r="812" spans="1:12" ht="15">
      <c r="A812" s="84" t="s">
        <v>2459</v>
      </c>
      <c r="B812" s="84" t="s">
        <v>2961</v>
      </c>
      <c r="C812" s="84">
        <v>5</v>
      </c>
      <c r="D812" s="118">
        <v>0.003436363344375838</v>
      </c>
      <c r="E812" s="118">
        <v>1.5578078557646042</v>
      </c>
      <c r="F812" s="84" t="s">
        <v>2325</v>
      </c>
      <c r="G812" s="84" t="b">
        <v>0</v>
      </c>
      <c r="H812" s="84" t="b">
        <v>0</v>
      </c>
      <c r="I812" s="84" t="b">
        <v>0</v>
      </c>
      <c r="J812" s="84" t="b">
        <v>0</v>
      </c>
      <c r="K812" s="84" t="b">
        <v>0</v>
      </c>
      <c r="L812" s="84" t="b">
        <v>0</v>
      </c>
    </row>
    <row r="813" spans="1:12" ht="15">
      <c r="A813" s="84" t="s">
        <v>2961</v>
      </c>
      <c r="B813" s="84" t="s">
        <v>2953</v>
      </c>
      <c r="C813" s="84">
        <v>5</v>
      </c>
      <c r="D813" s="118">
        <v>0.003436363344375838</v>
      </c>
      <c r="E813" s="118">
        <v>1.761927838420529</v>
      </c>
      <c r="F813" s="84" t="s">
        <v>2325</v>
      </c>
      <c r="G813" s="84" t="b">
        <v>0</v>
      </c>
      <c r="H813" s="84" t="b">
        <v>0</v>
      </c>
      <c r="I813" s="84" t="b">
        <v>0</v>
      </c>
      <c r="J813" s="84" t="b">
        <v>0</v>
      </c>
      <c r="K813" s="84" t="b">
        <v>0</v>
      </c>
      <c r="L813" s="84" t="b">
        <v>0</v>
      </c>
    </row>
    <row r="814" spans="1:12" ht="15">
      <c r="A814" s="84" t="s">
        <v>2953</v>
      </c>
      <c r="B814" s="84" t="s">
        <v>2445</v>
      </c>
      <c r="C814" s="84">
        <v>5</v>
      </c>
      <c r="D814" s="118">
        <v>0.003436363344375838</v>
      </c>
      <c r="E814" s="118">
        <v>1.0137398114143286</v>
      </c>
      <c r="F814" s="84" t="s">
        <v>2325</v>
      </c>
      <c r="G814" s="84" t="b">
        <v>0</v>
      </c>
      <c r="H814" s="84" t="b">
        <v>0</v>
      </c>
      <c r="I814" s="84" t="b">
        <v>0</v>
      </c>
      <c r="J814" s="84" t="b">
        <v>0</v>
      </c>
      <c r="K814" s="84" t="b">
        <v>0</v>
      </c>
      <c r="L814" s="84" t="b">
        <v>0</v>
      </c>
    </row>
    <row r="815" spans="1:12" ht="15">
      <c r="A815" s="84" t="s">
        <v>2445</v>
      </c>
      <c r="B815" s="84" t="s">
        <v>2993</v>
      </c>
      <c r="C815" s="84">
        <v>5</v>
      </c>
      <c r="D815" s="118">
        <v>0.003436363344375838</v>
      </c>
      <c r="E815" s="118">
        <v>1.0137398114143286</v>
      </c>
      <c r="F815" s="84" t="s">
        <v>2325</v>
      </c>
      <c r="G815" s="84" t="b">
        <v>0</v>
      </c>
      <c r="H815" s="84" t="b">
        <v>0</v>
      </c>
      <c r="I815" s="84" t="b">
        <v>0</v>
      </c>
      <c r="J815" s="84" t="b">
        <v>0</v>
      </c>
      <c r="K815" s="84" t="b">
        <v>0</v>
      </c>
      <c r="L815" s="84" t="b">
        <v>0</v>
      </c>
    </row>
    <row r="816" spans="1:12" ht="15">
      <c r="A816" s="84" t="s">
        <v>2993</v>
      </c>
      <c r="B816" s="84" t="s">
        <v>3007</v>
      </c>
      <c r="C816" s="84">
        <v>5</v>
      </c>
      <c r="D816" s="118">
        <v>0.003436363344375838</v>
      </c>
      <c r="E816" s="118">
        <v>1.761927838420529</v>
      </c>
      <c r="F816" s="84" t="s">
        <v>2325</v>
      </c>
      <c r="G816" s="84" t="b">
        <v>0</v>
      </c>
      <c r="H816" s="84" t="b">
        <v>0</v>
      </c>
      <c r="I816" s="84" t="b">
        <v>0</v>
      </c>
      <c r="J816" s="84" t="b">
        <v>0</v>
      </c>
      <c r="K816" s="84" t="b">
        <v>0</v>
      </c>
      <c r="L816" s="84" t="b">
        <v>0</v>
      </c>
    </row>
    <row r="817" spans="1:12" ht="15">
      <c r="A817" s="84" t="s">
        <v>3007</v>
      </c>
      <c r="B817" s="84" t="s">
        <v>2500</v>
      </c>
      <c r="C817" s="84">
        <v>5</v>
      </c>
      <c r="D817" s="118">
        <v>0.003436363344375838</v>
      </c>
      <c r="E817" s="118">
        <v>1.5578078557646042</v>
      </c>
      <c r="F817" s="84" t="s">
        <v>2325</v>
      </c>
      <c r="G817" s="84" t="b">
        <v>0</v>
      </c>
      <c r="H817" s="84" t="b">
        <v>0</v>
      </c>
      <c r="I817" s="84" t="b">
        <v>0</v>
      </c>
      <c r="J817" s="84" t="b">
        <v>0</v>
      </c>
      <c r="K817" s="84" t="b">
        <v>0</v>
      </c>
      <c r="L817" s="84" t="b">
        <v>0</v>
      </c>
    </row>
    <row r="818" spans="1:12" ht="15">
      <c r="A818" s="84" t="s">
        <v>2500</v>
      </c>
      <c r="B818" s="84" t="s">
        <v>3008</v>
      </c>
      <c r="C818" s="84">
        <v>5</v>
      </c>
      <c r="D818" s="118">
        <v>0.003436363344375838</v>
      </c>
      <c r="E818" s="118">
        <v>1.5578078557646042</v>
      </c>
      <c r="F818" s="84" t="s">
        <v>2325</v>
      </c>
      <c r="G818" s="84" t="b">
        <v>0</v>
      </c>
      <c r="H818" s="84" t="b">
        <v>0</v>
      </c>
      <c r="I818" s="84" t="b">
        <v>0</v>
      </c>
      <c r="J818" s="84" t="b">
        <v>0</v>
      </c>
      <c r="K818" s="84" t="b">
        <v>0</v>
      </c>
      <c r="L818" s="84" t="b">
        <v>0</v>
      </c>
    </row>
    <row r="819" spans="1:12" ht="15">
      <c r="A819" s="84" t="s">
        <v>3008</v>
      </c>
      <c r="B819" s="84" t="s">
        <v>3009</v>
      </c>
      <c r="C819" s="84">
        <v>5</v>
      </c>
      <c r="D819" s="118">
        <v>0.003436363344375838</v>
      </c>
      <c r="E819" s="118">
        <v>1.761927838420529</v>
      </c>
      <c r="F819" s="84" t="s">
        <v>2325</v>
      </c>
      <c r="G819" s="84" t="b">
        <v>0</v>
      </c>
      <c r="H819" s="84" t="b">
        <v>0</v>
      </c>
      <c r="I819" s="84" t="b">
        <v>0</v>
      </c>
      <c r="J819" s="84" t="b">
        <v>0</v>
      </c>
      <c r="K819" s="84" t="b">
        <v>0</v>
      </c>
      <c r="L819" s="84" t="b">
        <v>0</v>
      </c>
    </row>
    <row r="820" spans="1:12" ht="15">
      <c r="A820" s="84" t="s">
        <v>3009</v>
      </c>
      <c r="B820" s="84" t="s">
        <v>2445</v>
      </c>
      <c r="C820" s="84">
        <v>5</v>
      </c>
      <c r="D820" s="118">
        <v>0.003436363344375838</v>
      </c>
      <c r="E820" s="118">
        <v>1.0137398114143286</v>
      </c>
      <c r="F820" s="84" t="s">
        <v>2325</v>
      </c>
      <c r="G820" s="84" t="b">
        <v>0</v>
      </c>
      <c r="H820" s="84" t="b">
        <v>0</v>
      </c>
      <c r="I820" s="84" t="b">
        <v>0</v>
      </c>
      <c r="J820" s="84" t="b">
        <v>0</v>
      </c>
      <c r="K820" s="84" t="b">
        <v>0</v>
      </c>
      <c r="L820" s="84" t="b">
        <v>0</v>
      </c>
    </row>
    <row r="821" spans="1:12" ht="15">
      <c r="A821" s="84" t="s">
        <v>2445</v>
      </c>
      <c r="B821" s="84" t="s">
        <v>2462</v>
      </c>
      <c r="C821" s="84">
        <v>5</v>
      </c>
      <c r="D821" s="118">
        <v>0.003436363344375838</v>
      </c>
      <c r="E821" s="118">
        <v>0.9345585653667038</v>
      </c>
      <c r="F821" s="84" t="s">
        <v>2325</v>
      </c>
      <c r="G821" s="84" t="b">
        <v>0</v>
      </c>
      <c r="H821" s="84" t="b">
        <v>0</v>
      </c>
      <c r="I821" s="84" t="b">
        <v>0</v>
      </c>
      <c r="J821" s="84" t="b">
        <v>0</v>
      </c>
      <c r="K821" s="84" t="b">
        <v>0</v>
      </c>
      <c r="L821" s="84" t="b">
        <v>0</v>
      </c>
    </row>
    <row r="822" spans="1:12" ht="15">
      <c r="A822" s="84" t="s">
        <v>2462</v>
      </c>
      <c r="B822" s="84" t="s">
        <v>2504</v>
      </c>
      <c r="C822" s="84">
        <v>5</v>
      </c>
      <c r="D822" s="118">
        <v>0.003436363344375838</v>
      </c>
      <c r="E822" s="118">
        <v>1.5366185566946662</v>
      </c>
      <c r="F822" s="84" t="s">
        <v>2325</v>
      </c>
      <c r="G822" s="84" t="b">
        <v>0</v>
      </c>
      <c r="H822" s="84" t="b">
        <v>0</v>
      </c>
      <c r="I822" s="84" t="b">
        <v>0</v>
      </c>
      <c r="J822" s="84" t="b">
        <v>0</v>
      </c>
      <c r="K822" s="84" t="b">
        <v>0</v>
      </c>
      <c r="L822" s="84" t="b">
        <v>0</v>
      </c>
    </row>
    <row r="823" spans="1:12" ht="15">
      <c r="A823" s="84" t="s">
        <v>2947</v>
      </c>
      <c r="B823" s="84" t="s">
        <v>2446</v>
      </c>
      <c r="C823" s="84">
        <v>5</v>
      </c>
      <c r="D823" s="118">
        <v>0.003436363344375838</v>
      </c>
      <c r="E823" s="118">
        <v>1.615799802742291</v>
      </c>
      <c r="F823" s="84" t="s">
        <v>2325</v>
      </c>
      <c r="G823" s="84" t="b">
        <v>0</v>
      </c>
      <c r="H823" s="84" t="b">
        <v>0</v>
      </c>
      <c r="I823" s="84" t="b">
        <v>0</v>
      </c>
      <c r="J823" s="84" t="b">
        <v>0</v>
      </c>
      <c r="K823" s="84" t="b">
        <v>0</v>
      </c>
      <c r="L823" s="84" t="b">
        <v>0</v>
      </c>
    </row>
    <row r="824" spans="1:12" ht="15">
      <c r="A824" s="84" t="s">
        <v>2446</v>
      </c>
      <c r="B824" s="84" t="s">
        <v>2444</v>
      </c>
      <c r="C824" s="84">
        <v>5</v>
      </c>
      <c r="D824" s="118">
        <v>0.003436363344375838</v>
      </c>
      <c r="E824" s="118">
        <v>1.4608978427565478</v>
      </c>
      <c r="F824" s="84" t="s">
        <v>2325</v>
      </c>
      <c r="G824" s="84" t="b">
        <v>0</v>
      </c>
      <c r="H824" s="84" t="b">
        <v>0</v>
      </c>
      <c r="I824" s="84" t="b">
        <v>0</v>
      </c>
      <c r="J824" s="84" t="b">
        <v>0</v>
      </c>
      <c r="K824" s="84" t="b">
        <v>0</v>
      </c>
      <c r="L824" s="84" t="b">
        <v>0</v>
      </c>
    </row>
    <row r="825" spans="1:12" ht="15">
      <c r="A825" s="84" t="s">
        <v>2444</v>
      </c>
      <c r="B825" s="84" t="s">
        <v>3010</v>
      </c>
      <c r="C825" s="84">
        <v>5</v>
      </c>
      <c r="D825" s="118">
        <v>0.003436363344375838</v>
      </c>
      <c r="E825" s="118">
        <v>1.4608978427565478</v>
      </c>
      <c r="F825" s="84" t="s">
        <v>2325</v>
      </c>
      <c r="G825" s="84" t="b">
        <v>0</v>
      </c>
      <c r="H825" s="84" t="b">
        <v>0</v>
      </c>
      <c r="I825" s="84" t="b">
        <v>0</v>
      </c>
      <c r="J825" s="84" t="b">
        <v>0</v>
      </c>
      <c r="K825" s="84" t="b">
        <v>0</v>
      </c>
      <c r="L825" s="84" t="b">
        <v>0</v>
      </c>
    </row>
    <row r="826" spans="1:12" ht="15">
      <c r="A826" s="84" t="s">
        <v>3010</v>
      </c>
      <c r="B826" s="84" t="s">
        <v>2445</v>
      </c>
      <c r="C826" s="84">
        <v>5</v>
      </c>
      <c r="D826" s="118">
        <v>0.003436363344375838</v>
      </c>
      <c r="E826" s="118">
        <v>1.0137398114143286</v>
      </c>
      <c r="F826" s="84" t="s">
        <v>2325</v>
      </c>
      <c r="G826" s="84" t="b">
        <v>0</v>
      </c>
      <c r="H826" s="84" t="b">
        <v>0</v>
      </c>
      <c r="I826" s="84" t="b">
        <v>0</v>
      </c>
      <c r="J826" s="84" t="b">
        <v>0</v>
      </c>
      <c r="K826" s="84" t="b">
        <v>0</v>
      </c>
      <c r="L826" s="84" t="b">
        <v>0</v>
      </c>
    </row>
    <row r="827" spans="1:12" ht="15">
      <c r="A827" s="84" t="s">
        <v>2445</v>
      </c>
      <c r="B827" s="84" t="s">
        <v>2445</v>
      </c>
      <c r="C827" s="84">
        <v>5</v>
      </c>
      <c r="D827" s="118">
        <v>0.003436363344375838</v>
      </c>
      <c r="E827" s="118">
        <v>0.2655517844081283</v>
      </c>
      <c r="F827" s="84" t="s">
        <v>2325</v>
      </c>
      <c r="G827" s="84" t="b">
        <v>0</v>
      </c>
      <c r="H827" s="84" t="b">
        <v>0</v>
      </c>
      <c r="I827" s="84" t="b">
        <v>0</v>
      </c>
      <c r="J827" s="84" t="b">
        <v>0</v>
      </c>
      <c r="K827" s="84" t="b">
        <v>0</v>
      </c>
      <c r="L827" s="84" t="b">
        <v>0</v>
      </c>
    </row>
    <row r="828" spans="1:12" ht="15">
      <c r="A828" s="84" t="s">
        <v>2445</v>
      </c>
      <c r="B828" s="84" t="s">
        <v>2444</v>
      </c>
      <c r="C828" s="84">
        <v>5</v>
      </c>
      <c r="D828" s="118">
        <v>0.003436363344375838</v>
      </c>
      <c r="E828" s="118">
        <v>0.7127098157503474</v>
      </c>
      <c r="F828" s="84" t="s">
        <v>2325</v>
      </c>
      <c r="G828" s="84" t="b">
        <v>0</v>
      </c>
      <c r="H828" s="84" t="b">
        <v>0</v>
      </c>
      <c r="I828" s="84" t="b">
        <v>0</v>
      </c>
      <c r="J828" s="84" t="b">
        <v>0</v>
      </c>
      <c r="K828" s="84" t="b">
        <v>0</v>
      </c>
      <c r="L828" s="84" t="b">
        <v>0</v>
      </c>
    </row>
    <row r="829" spans="1:12" ht="15">
      <c r="A829" s="84" t="s">
        <v>2444</v>
      </c>
      <c r="B829" s="84" t="s">
        <v>3011</v>
      </c>
      <c r="C829" s="84">
        <v>5</v>
      </c>
      <c r="D829" s="118">
        <v>0.003436363344375838</v>
      </c>
      <c r="E829" s="118">
        <v>1.4608978427565478</v>
      </c>
      <c r="F829" s="84" t="s">
        <v>2325</v>
      </c>
      <c r="G829" s="84" t="b">
        <v>0</v>
      </c>
      <c r="H829" s="84" t="b">
        <v>0</v>
      </c>
      <c r="I829" s="84" t="b">
        <v>0</v>
      </c>
      <c r="J829" s="84" t="b">
        <v>0</v>
      </c>
      <c r="K829" s="84" t="b">
        <v>0</v>
      </c>
      <c r="L829" s="84" t="b">
        <v>0</v>
      </c>
    </row>
    <row r="830" spans="1:12" ht="15">
      <c r="A830" s="84" t="s">
        <v>3011</v>
      </c>
      <c r="B830" s="84" t="s">
        <v>2984</v>
      </c>
      <c r="C830" s="84">
        <v>5</v>
      </c>
      <c r="D830" s="118">
        <v>0.003436363344375838</v>
      </c>
      <c r="E830" s="118">
        <v>1.615799802742291</v>
      </c>
      <c r="F830" s="84" t="s">
        <v>2325</v>
      </c>
      <c r="G830" s="84" t="b">
        <v>0</v>
      </c>
      <c r="H830" s="84" t="b">
        <v>0</v>
      </c>
      <c r="I830" s="84" t="b">
        <v>0</v>
      </c>
      <c r="J830" s="84" t="b">
        <v>0</v>
      </c>
      <c r="K830" s="84" t="b">
        <v>0</v>
      </c>
      <c r="L830" s="84" t="b">
        <v>0</v>
      </c>
    </row>
    <row r="831" spans="1:12" ht="15">
      <c r="A831" s="84" t="s">
        <v>2984</v>
      </c>
      <c r="B831" s="84" t="s">
        <v>2445</v>
      </c>
      <c r="C831" s="84">
        <v>5</v>
      </c>
      <c r="D831" s="118">
        <v>0.003436363344375838</v>
      </c>
      <c r="E831" s="118">
        <v>0.8676117757360907</v>
      </c>
      <c r="F831" s="84" t="s">
        <v>2325</v>
      </c>
      <c r="G831" s="84" t="b">
        <v>0</v>
      </c>
      <c r="H831" s="84" t="b">
        <v>0</v>
      </c>
      <c r="I831" s="84" t="b">
        <v>0</v>
      </c>
      <c r="J831" s="84" t="b">
        <v>0</v>
      </c>
      <c r="K831" s="84" t="b">
        <v>0</v>
      </c>
      <c r="L831" s="84" t="b">
        <v>0</v>
      </c>
    </row>
    <row r="832" spans="1:12" ht="15">
      <c r="A832" s="84" t="s">
        <v>2445</v>
      </c>
      <c r="B832" s="84" t="s">
        <v>2502</v>
      </c>
      <c r="C832" s="84">
        <v>5</v>
      </c>
      <c r="D832" s="118">
        <v>0.003436363344375838</v>
      </c>
      <c r="E832" s="118">
        <v>0.5366185566946662</v>
      </c>
      <c r="F832" s="84" t="s">
        <v>2325</v>
      </c>
      <c r="G832" s="84" t="b">
        <v>0</v>
      </c>
      <c r="H832" s="84" t="b">
        <v>0</v>
      </c>
      <c r="I832" s="84" t="b">
        <v>0</v>
      </c>
      <c r="J832" s="84" t="b">
        <v>0</v>
      </c>
      <c r="K832" s="84" t="b">
        <v>0</v>
      </c>
      <c r="L832" s="84" t="b">
        <v>0</v>
      </c>
    </row>
    <row r="833" spans="1:12" ht="15">
      <c r="A833" s="84" t="s">
        <v>2502</v>
      </c>
      <c r="B833" s="84" t="s">
        <v>2479</v>
      </c>
      <c r="C833" s="84">
        <v>5</v>
      </c>
      <c r="D833" s="118">
        <v>0.003436363344375838</v>
      </c>
      <c r="E833" s="118">
        <v>1.2848065837008666</v>
      </c>
      <c r="F833" s="84" t="s">
        <v>2325</v>
      </c>
      <c r="G833" s="84" t="b">
        <v>0</v>
      </c>
      <c r="H833" s="84" t="b">
        <v>0</v>
      </c>
      <c r="I833" s="84" t="b">
        <v>0</v>
      </c>
      <c r="J833" s="84" t="b">
        <v>0</v>
      </c>
      <c r="K833" s="84" t="b">
        <v>0</v>
      </c>
      <c r="L833" s="84" t="b">
        <v>0</v>
      </c>
    </row>
    <row r="834" spans="1:12" ht="15">
      <c r="A834" s="84" t="s">
        <v>2479</v>
      </c>
      <c r="B834" s="84" t="s">
        <v>2995</v>
      </c>
      <c r="C834" s="84">
        <v>5</v>
      </c>
      <c r="D834" s="118">
        <v>0.003436363344375838</v>
      </c>
      <c r="E834" s="118">
        <v>1.615799802742291</v>
      </c>
      <c r="F834" s="84" t="s">
        <v>2325</v>
      </c>
      <c r="G834" s="84" t="b">
        <v>0</v>
      </c>
      <c r="H834" s="84" t="b">
        <v>0</v>
      </c>
      <c r="I834" s="84" t="b">
        <v>0</v>
      </c>
      <c r="J834" s="84" t="b">
        <v>0</v>
      </c>
      <c r="K834" s="84" t="b">
        <v>0</v>
      </c>
      <c r="L834" s="84" t="b">
        <v>0</v>
      </c>
    </row>
    <row r="835" spans="1:12" ht="15">
      <c r="A835" s="84" t="s">
        <v>2995</v>
      </c>
      <c r="B835" s="84" t="s">
        <v>2948</v>
      </c>
      <c r="C835" s="84">
        <v>5</v>
      </c>
      <c r="D835" s="118">
        <v>0.003436363344375838</v>
      </c>
      <c r="E835" s="118">
        <v>1.615799802742291</v>
      </c>
      <c r="F835" s="84" t="s">
        <v>2325</v>
      </c>
      <c r="G835" s="84" t="b">
        <v>0</v>
      </c>
      <c r="H835" s="84" t="b">
        <v>0</v>
      </c>
      <c r="I835" s="84" t="b">
        <v>0</v>
      </c>
      <c r="J835" s="84" t="b">
        <v>0</v>
      </c>
      <c r="K835" s="84" t="b">
        <v>0</v>
      </c>
      <c r="L835" s="84" t="b">
        <v>0</v>
      </c>
    </row>
    <row r="836" spans="1:12" ht="15">
      <c r="A836" s="84" t="s">
        <v>2948</v>
      </c>
      <c r="B836" s="84" t="s">
        <v>3012</v>
      </c>
      <c r="C836" s="84">
        <v>5</v>
      </c>
      <c r="D836" s="118">
        <v>0.003436363344375838</v>
      </c>
      <c r="E836" s="118">
        <v>1.761927838420529</v>
      </c>
      <c r="F836" s="84" t="s">
        <v>2325</v>
      </c>
      <c r="G836" s="84" t="b">
        <v>0</v>
      </c>
      <c r="H836" s="84" t="b">
        <v>0</v>
      </c>
      <c r="I836" s="84" t="b">
        <v>0</v>
      </c>
      <c r="J836" s="84" t="b">
        <v>0</v>
      </c>
      <c r="K836" s="84" t="b">
        <v>0</v>
      </c>
      <c r="L836" s="84" t="b">
        <v>0</v>
      </c>
    </row>
    <row r="837" spans="1:12" ht="15">
      <c r="A837" s="84" t="s">
        <v>3012</v>
      </c>
      <c r="B837" s="84" t="s">
        <v>2502</v>
      </c>
      <c r="C837" s="84">
        <v>5</v>
      </c>
      <c r="D837" s="118">
        <v>0.003436363344375838</v>
      </c>
      <c r="E837" s="118">
        <v>1.2848065837008666</v>
      </c>
      <c r="F837" s="84" t="s">
        <v>2325</v>
      </c>
      <c r="G837" s="84" t="b">
        <v>0</v>
      </c>
      <c r="H837" s="84" t="b">
        <v>0</v>
      </c>
      <c r="I837" s="84" t="b">
        <v>0</v>
      </c>
      <c r="J837" s="84" t="b">
        <v>0</v>
      </c>
      <c r="K837" s="84" t="b">
        <v>0</v>
      </c>
      <c r="L837" s="84" t="b">
        <v>0</v>
      </c>
    </row>
    <row r="838" spans="1:12" ht="15">
      <c r="A838" s="84" t="s">
        <v>2502</v>
      </c>
      <c r="B838" s="84" t="s">
        <v>2502</v>
      </c>
      <c r="C838" s="84">
        <v>5</v>
      </c>
      <c r="D838" s="118">
        <v>0.003436363344375838</v>
      </c>
      <c r="E838" s="118">
        <v>0.8076853289812043</v>
      </c>
      <c r="F838" s="84" t="s">
        <v>2325</v>
      </c>
      <c r="G838" s="84" t="b">
        <v>0</v>
      </c>
      <c r="H838" s="84" t="b">
        <v>0</v>
      </c>
      <c r="I838" s="84" t="b">
        <v>0</v>
      </c>
      <c r="J838" s="84" t="b">
        <v>0</v>
      </c>
      <c r="K838" s="84" t="b">
        <v>0</v>
      </c>
      <c r="L838" s="84" t="b">
        <v>0</v>
      </c>
    </row>
    <row r="839" spans="1:12" ht="15">
      <c r="A839" s="84" t="s">
        <v>2502</v>
      </c>
      <c r="B839" s="84" t="s">
        <v>2959</v>
      </c>
      <c r="C839" s="84">
        <v>5</v>
      </c>
      <c r="D839" s="118">
        <v>0.003436363344375838</v>
      </c>
      <c r="E839" s="118">
        <v>1.1386785480226287</v>
      </c>
      <c r="F839" s="84" t="s">
        <v>2325</v>
      </c>
      <c r="G839" s="84" t="b">
        <v>0</v>
      </c>
      <c r="H839" s="84" t="b">
        <v>0</v>
      </c>
      <c r="I839" s="84" t="b">
        <v>0</v>
      </c>
      <c r="J839" s="84" t="b">
        <v>0</v>
      </c>
      <c r="K839" s="84" t="b">
        <v>0</v>
      </c>
      <c r="L839" s="84" t="b">
        <v>0</v>
      </c>
    </row>
    <row r="840" spans="1:12" ht="15">
      <c r="A840" s="84" t="s">
        <v>2959</v>
      </c>
      <c r="B840" s="84" t="s">
        <v>3013</v>
      </c>
      <c r="C840" s="84">
        <v>5</v>
      </c>
      <c r="D840" s="118">
        <v>0.003436363344375838</v>
      </c>
      <c r="E840" s="118">
        <v>1.615799802742291</v>
      </c>
      <c r="F840" s="84" t="s">
        <v>2325</v>
      </c>
      <c r="G840" s="84" t="b">
        <v>0</v>
      </c>
      <c r="H840" s="84" t="b">
        <v>0</v>
      </c>
      <c r="I840" s="84" t="b">
        <v>0</v>
      </c>
      <c r="J840" s="84" t="b">
        <v>0</v>
      </c>
      <c r="K840" s="84" t="b">
        <v>0</v>
      </c>
      <c r="L840" s="84" t="b">
        <v>0</v>
      </c>
    </row>
    <row r="841" spans="1:12" ht="15">
      <c r="A841" s="84" t="s">
        <v>3013</v>
      </c>
      <c r="B841" s="84" t="s">
        <v>3014</v>
      </c>
      <c r="C841" s="84">
        <v>5</v>
      </c>
      <c r="D841" s="118">
        <v>0.003436363344375838</v>
      </c>
      <c r="E841" s="118">
        <v>1.761927838420529</v>
      </c>
      <c r="F841" s="84" t="s">
        <v>2325</v>
      </c>
      <c r="G841" s="84" t="b">
        <v>0</v>
      </c>
      <c r="H841" s="84" t="b">
        <v>0</v>
      </c>
      <c r="I841" s="84" t="b">
        <v>0</v>
      </c>
      <c r="J841" s="84" t="b">
        <v>0</v>
      </c>
      <c r="K841" s="84" t="b">
        <v>0</v>
      </c>
      <c r="L841" s="84" t="b">
        <v>0</v>
      </c>
    </row>
    <row r="842" spans="1:12" ht="15">
      <c r="A842" s="84" t="s">
        <v>3014</v>
      </c>
      <c r="B842" s="84" t="s">
        <v>2960</v>
      </c>
      <c r="C842" s="84">
        <v>5</v>
      </c>
      <c r="D842" s="118">
        <v>0.003436363344375838</v>
      </c>
      <c r="E842" s="118">
        <v>1.615799802742291</v>
      </c>
      <c r="F842" s="84" t="s">
        <v>2325</v>
      </c>
      <c r="G842" s="84" t="b">
        <v>0</v>
      </c>
      <c r="H842" s="84" t="b">
        <v>0</v>
      </c>
      <c r="I842" s="84" t="b">
        <v>0</v>
      </c>
      <c r="J842" s="84" t="b">
        <v>0</v>
      </c>
      <c r="K842" s="84" t="b">
        <v>0</v>
      </c>
      <c r="L842" s="84" t="b">
        <v>0</v>
      </c>
    </row>
    <row r="843" spans="1:12" ht="15">
      <c r="A843" s="84" t="s">
        <v>2960</v>
      </c>
      <c r="B843" s="84" t="s">
        <v>3039</v>
      </c>
      <c r="C843" s="84">
        <v>4</v>
      </c>
      <c r="D843" s="118">
        <v>0.004054276035878534</v>
      </c>
      <c r="E843" s="118">
        <v>1.615799802742291</v>
      </c>
      <c r="F843" s="84" t="s">
        <v>2325</v>
      </c>
      <c r="G843" s="84" t="b">
        <v>0</v>
      </c>
      <c r="H843" s="84" t="b">
        <v>0</v>
      </c>
      <c r="I843" s="84" t="b">
        <v>0</v>
      </c>
      <c r="J843" s="84" t="b">
        <v>0</v>
      </c>
      <c r="K843" s="84" t="b">
        <v>0</v>
      </c>
      <c r="L843" s="84" t="b">
        <v>0</v>
      </c>
    </row>
    <row r="844" spans="1:12" ht="15">
      <c r="A844" s="84" t="s">
        <v>2962</v>
      </c>
      <c r="B844" s="84" t="s">
        <v>2500</v>
      </c>
      <c r="C844" s="84">
        <v>3</v>
      </c>
      <c r="D844" s="118">
        <v>0.004302714467396779</v>
      </c>
      <c r="E844" s="118">
        <v>1.5578078557646042</v>
      </c>
      <c r="F844" s="84" t="s">
        <v>2325</v>
      </c>
      <c r="G844" s="84" t="b">
        <v>0</v>
      </c>
      <c r="H844" s="84" t="b">
        <v>0</v>
      </c>
      <c r="I844" s="84" t="b">
        <v>0</v>
      </c>
      <c r="J844" s="84" t="b">
        <v>0</v>
      </c>
      <c r="K844" s="84" t="b">
        <v>0</v>
      </c>
      <c r="L844" s="84" t="b">
        <v>0</v>
      </c>
    </row>
    <row r="845" spans="1:12" ht="15">
      <c r="A845" s="84" t="s">
        <v>2459</v>
      </c>
      <c r="B845" s="84" t="s">
        <v>3003</v>
      </c>
      <c r="C845" s="84">
        <v>2</v>
      </c>
      <c r="D845" s="118">
        <v>0.004054276035878534</v>
      </c>
      <c r="E845" s="118">
        <v>1.5578078557646042</v>
      </c>
      <c r="F845" s="84" t="s">
        <v>2325</v>
      </c>
      <c r="G845" s="84" t="b">
        <v>0</v>
      </c>
      <c r="H845" s="84" t="b">
        <v>0</v>
      </c>
      <c r="I845" s="84" t="b">
        <v>0</v>
      </c>
      <c r="J845" s="84" t="b">
        <v>0</v>
      </c>
      <c r="K845" s="84" t="b">
        <v>0</v>
      </c>
      <c r="L845" s="84" t="b">
        <v>0</v>
      </c>
    </row>
    <row r="846" spans="1:12" ht="15">
      <c r="A846" s="84" t="s">
        <v>3003</v>
      </c>
      <c r="B846" s="84" t="s">
        <v>2962</v>
      </c>
      <c r="C846" s="84">
        <v>2</v>
      </c>
      <c r="D846" s="118">
        <v>0.004054276035878534</v>
      </c>
      <c r="E846" s="118">
        <v>1.9837765880368854</v>
      </c>
      <c r="F846" s="84" t="s">
        <v>2325</v>
      </c>
      <c r="G846" s="84" t="b">
        <v>0</v>
      </c>
      <c r="H846" s="84" t="b">
        <v>0</v>
      </c>
      <c r="I846" s="84" t="b">
        <v>0</v>
      </c>
      <c r="J846" s="84" t="b">
        <v>0</v>
      </c>
      <c r="K846" s="84" t="b">
        <v>0</v>
      </c>
      <c r="L846" s="84" t="b">
        <v>0</v>
      </c>
    </row>
    <row r="847" spans="1:12" ht="15">
      <c r="A847" s="84" t="s">
        <v>2500</v>
      </c>
      <c r="B847" s="84" t="s">
        <v>3147</v>
      </c>
      <c r="C847" s="84">
        <v>2</v>
      </c>
      <c r="D847" s="118">
        <v>0.004054276035878534</v>
      </c>
      <c r="E847" s="118">
        <v>1.5578078557646042</v>
      </c>
      <c r="F847" s="84" t="s">
        <v>2325</v>
      </c>
      <c r="G847" s="84" t="b">
        <v>0</v>
      </c>
      <c r="H847" s="84" t="b">
        <v>0</v>
      </c>
      <c r="I847" s="84" t="b">
        <v>0</v>
      </c>
      <c r="J847" s="84" t="b">
        <v>0</v>
      </c>
      <c r="K847" s="84" t="b">
        <v>0</v>
      </c>
      <c r="L847" s="84" t="b">
        <v>0</v>
      </c>
    </row>
    <row r="848" spans="1:12" ht="15">
      <c r="A848" s="84" t="s">
        <v>3147</v>
      </c>
      <c r="B848" s="84" t="s">
        <v>2504</v>
      </c>
      <c r="C848" s="84">
        <v>2</v>
      </c>
      <c r="D848" s="118">
        <v>0.004054276035878534</v>
      </c>
      <c r="E848" s="118">
        <v>1.615799802742291</v>
      </c>
      <c r="F848" s="84" t="s">
        <v>2325</v>
      </c>
      <c r="G848" s="84" t="b">
        <v>0</v>
      </c>
      <c r="H848" s="84" t="b">
        <v>0</v>
      </c>
      <c r="I848" s="84" t="b">
        <v>0</v>
      </c>
      <c r="J848" s="84" t="b">
        <v>0</v>
      </c>
      <c r="K848" s="84" t="b">
        <v>0</v>
      </c>
      <c r="L848" s="84" t="b">
        <v>0</v>
      </c>
    </row>
    <row r="849" spans="1:12" ht="15">
      <c r="A849" s="84" t="s">
        <v>2947</v>
      </c>
      <c r="B849" s="84" t="s">
        <v>2964</v>
      </c>
      <c r="C849" s="84">
        <v>2</v>
      </c>
      <c r="D849" s="118">
        <v>0.004054276035878534</v>
      </c>
      <c r="E849" s="118">
        <v>1.4397085436866097</v>
      </c>
      <c r="F849" s="84" t="s">
        <v>2325</v>
      </c>
      <c r="G849" s="84" t="b">
        <v>0</v>
      </c>
      <c r="H849" s="84" t="b">
        <v>0</v>
      </c>
      <c r="I849" s="84" t="b">
        <v>0</v>
      </c>
      <c r="J849" s="84" t="b">
        <v>0</v>
      </c>
      <c r="K849" s="84" t="b">
        <v>0</v>
      </c>
      <c r="L849" s="84" t="b">
        <v>0</v>
      </c>
    </row>
    <row r="850" spans="1:12" ht="15">
      <c r="A850" s="84" t="s">
        <v>2964</v>
      </c>
      <c r="B850" s="84" t="s">
        <v>3148</v>
      </c>
      <c r="C850" s="84">
        <v>2</v>
      </c>
      <c r="D850" s="118">
        <v>0.004054276035878534</v>
      </c>
      <c r="E850" s="118">
        <v>1.9837765880368854</v>
      </c>
      <c r="F850" s="84" t="s">
        <v>2325</v>
      </c>
      <c r="G850" s="84" t="b">
        <v>0</v>
      </c>
      <c r="H850" s="84" t="b">
        <v>0</v>
      </c>
      <c r="I850" s="84" t="b">
        <v>0</v>
      </c>
      <c r="J850" s="84" t="b">
        <v>0</v>
      </c>
      <c r="K850" s="84" t="b">
        <v>0</v>
      </c>
      <c r="L850" s="84" t="b">
        <v>0</v>
      </c>
    </row>
    <row r="851" spans="1:12" ht="15">
      <c r="A851" s="84" t="s">
        <v>3148</v>
      </c>
      <c r="B851" s="84" t="s">
        <v>2984</v>
      </c>
      <c r="C851" s="84">
        <v>2</v>
      </c>
      <c r="D851" s="118">
        <v>0.004054276035878534</v>
      </c>
      <c r="E851" s="118">
        <v>1.615799802742291</v>
      </c>
      <c r="F851" s="84" t="s">
        <v>2325</v>
      </c>
      <c r="G851" s="84" t="b">
        <v>0</v>
      </c>
      <c r="H851" s="84" t="b">
        <v>0</v>
      </c>
      <c r="I851" s="84" t="b">
        <v>0</v>
      </c>
      <c r="J851" s="84" t="b">
        <v>0</v>
      </c>
      <c r="K851" s="84" t="b">
        <v>0</v>
      </c>
      <c r="L851" s="84" t="b">
        <v>0</v>
      </c>
    </row>
    <row r="852" spans="1:12" ht="15">
      <c r="A852" s="84" t="s">
        <v>2984</v>
      </c>
      <c r="B852" s="84" t="s">
        <v>3149</v>
      </c>
      <c r="C852" s="84">
        <v>2</v>
      </c>
      <c r="D852" s="118">
        <v>0.004054276035878534</v>
      </c>
      <c r="E852" s="118">
        <v>1.615799802742291</v>
      </c>
      <c r="F852" s="84" t="s">
        <v>2325</v>
      </c>
      <c r="G852" s="84" t="b">
        <v>0</v>
      </c>
      <c r="H852" s="84" t="b">
        <v>0</v>
      </c>
      <c r="I852" s="84" t="b">
        <v>0</v>
      </c>
      <c r="J852" s="84" t="b">
        <v>0</v>
      </c>
      <c r="K852" s="84" t="b">
        <v>0</v>
      </c>
      <c r="L852" s="84" t="b">
        <v>0</v>
      </c>
    </row>
    <row r="853" spans="1:12" ht="15">
      <c r="A853" s="84" t="s">
        <v>3149</v>
      </c>
      <c r="B853" s="84" t="s">
        <v>2995</v>
      </c>
      <c r="C853" s="84">
        <v>2</v>
      </c>
      <c r="D853" s="118">
        <v>0.004054276035878534</v>
      </c>
      <c r="E853" s="118">
        <v>1.615799802742291</v>
      </c>
      <c r="F853" s="84" t="s">
        <v>2325</v>
      </c>
      <c r="G853" s="84" t="b">
        <v>0</v>
      </c>
      <c r="H853" s="84" t="b">
        <v>0</v>
      </c>
      <c r="I853" s="84" t="b">
        <v>0</v>
      </c>
      <c r="J853" s="84" t="b">
        <v>0</v>
      </c>
      <c r="K853" s="84" t="b">
        <v>0</v>
      </c>
      <c r="L853" s="84" t="b">
        <v>0</v>
      </c>
    </row>
    <row r="854" spans="1:12" ht="15">
      <c r="A854" s="84" t="s">
        <v>2995</v>
      </c>
      <c r="B854" s="84" t="s">
        <v>3150</v>
      </c>
      <c r="C854" s="84">
        <v>2</v>
      </c>
      <c r="D854" s="118">
        <v>0.004054276035878534</v>
      </c>
      <c r="E854" s="118">
        <v>1.615799802742291</v>
      </c>
      <c r="F854" s="84" t="s">
        <v>2325</v>
      </c>
      <c r="G854" s="84" t="b">
        <v>0</v>
      </c>
      <c r="H854" s="84" t="b">
        <v>0</v>
      </c>
      <c r="I854" s="84" t="b">
        <v>0</v>
      </c>
      <c r="J854" s="84" t="b">
        <v>0</v>
      </c>
      <c r="K854" s="84" t="b">
        <v>0</v>
      </c>
      <c r="L854" s="84" t="b">
        <v>0</v>
      </c>
    </row>
    <row r="855" spans="1:12" ht="15">
      <c r="A855" s="84" t="s">
        <v>3150</v>
      </c>
      <c r="B855" s="84" t="s">
        <v>2959</v>
      </c>
      <c r="C855" s="84">
        <v>2</v>
      </c>
      <c r="D855" s="118">
        <v>0.004054276035878534</v>
      </c>
      <c r="E855" s="118">
        <v>1.615799802742291</v>
      </c>
      <c r="F855" s="84" t="s">
        <v>2325</v>
      </c>
      <c r="G855" s="84" t="b">
        <v>0</v>
      </c>
      <c r="H855" s="84" t="b">
        <v>0</v>
      </c>
      <c r="I855" s="84" t="b">
        <v>0</v>
      </c>
      <c r="J855" s="84" t="b">
        <v>0</v>
      </c>
      <c r="K855" s="84" t="b">
        <v>0</v>
      </c>
      <c r="L855" s="84" t="b">
        <v>0</v>
      </c>
    </row>
    <row r="856" spans="1:12" ht="15">
      <c r="A856" s="84" t="s">
        <v>2959</v>
      </c>
      <c r="B856" s="84" t="s">
        <v>3151</v>
      </c>
      <c r="C856" s="84">
        <v>2</v>
      </c>
      <c r="D856" s="118">
        <v>0.004054276035878534</v>
      </c>
      <c r="E856" s="118">
        <v>1.615799802742291</v>
      </c>
      <c r="F856" s="84" t="s">
        <v>2325</v>
      </c>
      <c r="G856" s="84" t="b">
        <v>0</v>
      </c>
      <c r="H856" s="84" t="b">
        <v>0</v>
      </c>
      <c r="I856" s="84" t="b">
        <v>0</v>
      </c>
      <c r="J856" s="84" t="b">
        <v>0</v>
      </c>
      <c r="K856" s="84" t="b">
        <v>0</v>
      </c>
      <c r="L856" s="84" t="b">
        <v>0</v>
      </c>
    </row>
    <row r="857" spans="1:12" ht="15">
      <c r="A857" s="84" t="s">
        <v>3151</v>
      </c>
      <c r="B857" s="84" t="s">
        <v>2960</v>
      </c>
      <c r="C857" s="84">
        <v>2</v>
      </c>
      <c r="D857" s="118">
        <v>0.004054276035878534</v>
      </c>
      <c r="E857" s="118">
        <v>1.615799802742291</v>
      </c>
      <c r="F857" s="84" t="s">
        <v>2325</v>
      </c>
      <c r="G857" s="84" t="b">
        <v>0</v>
      </c>
      <c r="H857" s="84" t="b">
        <v>0</v>
      </c>
      <c r="I857" s="84" t="b">
        <v>0</v>
      </c>
      <c r="J857" s="84" t="b">
        <v>0</v>
      </c>
      <c r="K857" s="84" t="b">
        <v>0</v>
      </c>
      <c r="L857" s="84" t="b">
        <v>0</v>
      </c>
    </row>
    <row r="858" spans="1:12" ht="15">
      <c r="A858" s="84" t="s">
        <v>2960</v>
      </c>
      <c r="B858" s="84" t="s">
        <v>3152</v>
      </c>
      <c r="C858" s="84">
        <v>2</v>
      </c>
      <c r="D858" s="118">
        <v>0.004054276035878534</v>
      </c>
      <c r="E858" s="118">
        <v>1.615799802742291</v>
      </c>
      <c r="F858" s="84" t="s">
        <v>2325</v>
      </c>
      <c r="G858" s="84" t="b">
        <v>0</v>
      </c>
      <c r="H858" s="84" t="b">
        <v>0</v>
      </c>
      <c r="I858" s="84" t="b">
        <v>0</v>
      </c>
      <c r="J858" s="84" t="b">
        <v>0</v>
      </c>
      <c r="K858" s="84" t="b">
        <v>0</v>
      </c>
      <c r="L858" s="84" t="b">
        <v>0</v>
      </c>
    </row>
    <row r="859" spans="1:12" ht="15">
      <c r="A859" s="84" t="s">
        <v>2445</v>
      </c>
      <c r="B859" s="84" t="s">
        <v>2955</v>
      </c>
      <c r="C859" s="84">
        <v>2</v>
      </c>
      <c r="D859" s="118">
        <v>0.006081414053817801</v>
      </c>
      <c r="E859" s="118">
        <v>1.0137398114143286</v>
      </c>
      <c r="F859" s="84" t="s">
        <v>2325</v>
      </c>
      <c r="G859" s="84" t="b">
        <v>0</v>
      </c>
      <c r="H859" s="84" t="b">
        <v>0</v>
      </c>
      <c r="I859" s="84" t="b">
        <v>0</v>
      </c>
      <c r="J859" s="84" t="b">
        <v>0</v>
      </c>
      <c r="K859" s="84" t="b">
        <v>0</v>
      </c>
      <c r="L859" s="84" t="b">
        <v>0</v>
      </c>
    </row>
    <row r="860" spans="1:12" ht="15">
      <c r="A860" s="84" t="s">
        <v>2955</v>
      </c>
      <c r="B860" s="84" t="s">
        <v>3155</v>
      </c>
      <c r="C860" s="84">
        <v>2</v>
      </c>
      <c r="D860" s="118">
        <v>0.006081414053817801</v>
      </c>
      <c r="E860" s="118">
        <v>2.1598678470925665</v>
      </c>
      <c r="F860" s="84" t="s">
        <v>2325</v>
      </c>
      <c r="G860" s="84" t="b">
        <v>0</v>
      </c>
      <c r="H860" s="84" t="b">
        <v>0</v>
      </c>
      <c r="I860" s="84" t="b">
        <v>0</v>
      </c>
      <c r="J860" s="84" t="b">
        <v>0</v>
      </c>
      <c r="K860" s="84" t="b">
        <v>0</v>
      </c>
      <c r="L860" s="84" t="b">
        <v>0</v>
      </c>
    </row>
    <row r="861" spans="1:12" ht="15">
      <c r="A861" s="84" t="s">
        <v>2411</v>
      </c>
      <c r="B861" s="84" t="s">
        <v>2507</v>
      </c>
      <c r="C861" s="84">
        <v>6</v>
      </c>
      <c r="D861" s="118">
        <v>0</v>
      </c>
      <c r="E861" s="118">
        <v>0.5835765856339493</v>
      </c>
      <c r="F861" s="84" t="s">
        <v>2326</v>
      </c>
      <c r="G861" s="84" t="b">
        <v>0</v>
      </c>
      <c r="H861" s="84" t="b">
        <v>0</v>
      </c>
      <c r="I861" s="84" t="b">
        <v>0</v>
      </c>
      <c r="J861" s="84" t="b">
        <v>0</v>
      </c>
      <c r="K861" s="84" t="b">
        <v>0</v>
      </c>
      <c r="L861" s="84" t="b">
        <v>0</v>
      </c>
    </row>
    <row r="862" spans="1:12" ht="15">
      <c r="A862" s="84" t="s">
        <v>2507</v>
      </c>
      <c r="B862" s="84" t="s">
        <v>2508</v>
      </c>
      <c r="C862" s="84">
        <v>6</v>
      </c>
      <c r="D862" s="118">
        <v>0</v>
      </c>
      <c r="E862" s="118">
        <v>0.5835765856339493</v>
      </c>
      <c r="F862" s="84" t="s">
        <v>2326</v>
      </c>
      <c r="G862" s="84" t="b">
        <v>0</v>
      </c>
      <c r="H862" s="84" t="b">
        <v>0</v>
      </c>
      <c r="I862" s="84" t="b">
        <v>0</v>
      </c>
      <c r="J862" s="84" t="b">
        <v>0</v>
      </c>
      <c r="K862" s="84" t="b">
        <v>0</v>
      </c>
      <c r="L862" s="84" t="b">
        <v>0</v>
      </c>
    </row>
    <row r="863" spans="1:12" ht="15">
      <c r="A863" s="84" t="s">
        <v>2508</v>
      </c>
      <c r="B863" s="84" t="s">
        <v>2509</v>
      </c>
      <c r="C863" s="84">
        <v>6</v>
      </c>
      <c r="D863" s="118">
        <v>0</v>
      </c>
      <c r="E863" s="118">
        <v>0.5835765856339493</v>
      </c>
      <c r="F863" s="84" t="s">
        <v>2326</v>
      </c>
      <c r="G863" s="84" t="b">
        <v>0</v>
      </c>
      <c r="H863" s="84" t="b">
        <v>0</v>
      </c>
      <c r="I863" s="84" t="b">
        <v>0</v>
      </c>
      <c r="J863" s="84" t="b">
        <v>0</v>
      </c>
      <c r="K863" s="84" t="b">
        <v>0</v>
      </c>
      <c r="L863" s="84" t="b">
        <v>0</v>
      </c>
    </row>
    <row r="864" spans="1:12" ht="15">
      <c r="A864" s="84" t="s">
        <v>266</v>
      </c>
      <c r="B864" s="84" t="s">
        <v>2411</v>
      </c>
      <c r="C864" s="84">
        <v>5</v>
      </c>
      <c r="D864" s="118">
        <v>0.013651938973728418</v>
      </c>
      <c r="E864" s="118">
        <v>0.6627578316815741</v>
      </c>
      <c r="F864" s="84" t="s">
        <v>2326</v>
      </c>
      <c r="G864" s="84" t="b">
        <v>0</v>
      </c>
      <c r="H864" s="84" t="b">
        <v>0</v>
      </c>
      <c r="I864" s="84" t="b">
        <v>0</v>
      </c>
      <c r="J864" s="84" t="b">
        <v>0</v>
      </c>
      <c r="K864" s="84" t="b">
        <v>0</v>
      </c>
      <c r="L864" s="84" t="b">
        <v>0</v>
      </c>
    </row>
    <row r="865" spans="1:12" ht="15">
      <c r="A865" s="84" t="s">
        <v>2511</v>
      </c>
      <c r="B865" s="84" t="s">
        <v>2512</v>
      </c>
      <c r="C865" s="84">
        <v>5</v>
      </c>
      <c r="D865" s="118">
        <v>0</v>
      </c>
      <c r="E865" s="118">
        <v>1.0718820073061255</v>
      </c>
      <c r="F865" s="84" t="s">
        <v>2327</v>
      </c>
      <c r="G865" s="84" t="b">
        <v>0</v>
      </c>
      <c r="H865" s="84" t="b">
        <v>0</v>
      </c>
      <c r="I865" s="84" t="b">
        <v>0</v>
      </c>
      <c r="J865" s="84" t="b">
        <v>0</v>
      </c>
      <c r="K865" s="84" t="b">
        <v>0</v>
      </c>
      <c r="L865" s="84" t="b">
        <v>0</v>
      </c>
    </row>
    <row r="866" spans="1:12" ht="15">
      <c r="A866" s="84" t="s">
        <v>2512</v>
      </c>
      <c r="B866" s="84" t="s">
        <v>2513</v>
      </c>
      <c r="C866" s="84">
        <v>5</v>
      </c>
      <c r="D866" s="118">
        <v>0</v>
      </c>
      <c r="E866" s="118">
        <v>1.0718820073061255</v>
      </c>
      <c r="F866" s="84" t="s">
        <v>2327</v>
      </c>
      <c r="G866" s="84" t="b">
        <v>0</v>
      </c>
      <c r="H866" s="84" t="b">
        <v>0</v>
      </c>
      <c r="I866" s="84" t="b">
        <v>0</v>
      </c>
      <c r="J866" s="84" t="b">
        <v>0</v>
      </c>
      <c r="K866" s="84" t="b">
        <v>0</v>
      </c>
      <c r="L866" s="84" t="b">
        <v>0</v>
      </c>
    </row>
    <row r="867" spans="1:12" ht="15">
      <c r="A867" s="84" t="s">
        <v>2513</v>
      </c>
      <c r="B867" s="84" t="s">
        <v>2514</v>
      </c>
      <c r="C867" s="84">
        <v>5</v>
      </c>
      <c r="D867" s="118">
        <v>0</v>
      </c>
      <c r="E867" s="118">
        <v>1.0718820073061255</v>
      </c>
      <c r="F867" s="84" t="s">
        <v>2327</v>
      </c>
      <c r="G867" s="84" t="b">
        <v>0</v>
      </c>
      <c r="H867" s="84" t="b">
        <v>0</v>
      </c>
      <c r="I867" s="84" t="b">
        <v>0</v>
      </c>
      <c r="J867" s="84" t="b">
        <v>0</v>
      </c>
      <c r="K867" s="84" t="b">
        <v>0</v>
      </c>
      <c r="L867" s="84" t="b">
        <v>0</v>
      </c>
    </row>
    <row r="868" spans="1:12" ht="15">
      <c r="A868" s="84" t="s">
        <v>2514</v>
      </c>
      <c r="B868" s="84" t="s">
        <v>2515</v>
      </c>
      <c r="C868" s="84">
        <v>5</v>
      </c>
      <c r="D868" s="118">
        <v>0</v>
      </c>
      <c r="E868" s="118">
        <v>1.0718820073061255</v>
      </c>
      <c r="F868" s="84" t="s">
        <v>2327</v>
      </c>
      <c r="G868" s="84" t="b">
        <v>0</v>
      </c>
      <c r="H868" s="84" t="b">
        <v>0</v>
      </c>
      <c r="I868" s="84" t="b">
        <v>0</v>
      </c>
      <c r="J868" s="84" t="b">
        <v>0</v>
      </c>
      <c r="K868" s="84" t="b">
        <v>0</v>
      </c>
      <c r="L868" s="84" t="b">
        <v>0</v>
      </c>
    </row>
    <row r="869" spans="1:12" ht="15">
      <c r="A869" s="84" t="s">
        <v>2515</v>
      </c>
      <c r="B869" s="84" t="s">
        <v>2516</v>
      </c>
      <c r="C869" s="84">
        <v>5</v>
      </c>
      <c r="D869" s="118">
        <v>0</v>
      </c>
      <c r="E869" s="118">
        <v>1.0718820073061255</v>
      </c>
      <c r="F869" s="84" t="s">
        <v>2327</v>
      </c>
      <c r="G869" s="84" t="b">
        <v>0</v>
      </c>
      <c r="H869" s="84" t="b">
        <v>0</v>
      </c>
      <c r="I869" s="84" t="b">
        <v>0</v>
      </c>
      <c r="J869" s="84" t="b">
        <v>0</v>
      </c>
      <c r="K869" s="84" t="b">
        <v>0</v>
      </c>
      <c r="L869" s="84" t="b">
        <v>0</v>
      </c>
    </row>
    <row r="870" spans="1:12" ht="15">
      <c r="A870" s="84" t="s">
        <v>2516</v>
      </c>
      <c r="B870" s="84" t="s">
        <v>2411</v>
      </c>
      <c r="C870" s="84">
        <v>5</v>
      </c>
      <c r="D870" s="118">
        <v>0</v>
      </c>
      <c r="E870" s="118">
        <v>1.0718820073061255</v>
      </c>
      <c r="F870" s="84" t="s">
        <v>2327</v>
      </c>
      <c r="G870" s="84" t="b">
        <v>0</v>
      </c>
      <c r="H870" s="84" t="b">
        <v>0</v>
      </c>
      <c r="I870" s="84" t="b">
        <v>0</v>
      </c>
      <c r="J870" s="84" t="b">
        <v>0</v>
      </c>
      <c r="K870" s="84" t="b">
        <v>0</v>
      </c>
      <c r="L870" s="84" t="b">
        <v>0</v>
      </c>
    </row>
    <row r="871" spans="1:12" ht="15">
      <c r="A871" s="84" t="s">
        <v>2411</v>
      </c>
      <c r="B871" s="84" t="s">
        <v>2517</v>
      </c>
      <c r="C871" s="84">
        <v>5</v>
      </c>
      <c r="D871" s="118">
        <v>0</v>
      </c>
      <c r="E871" s="118">
        <v>1.0718820073061255</v>
      </c>
      <c r="F871" s="84" t="s">
        <v>2327</v>
      </c>
      <c r="G871" s="84" t="b">
        <v>0</v>
      </c>
      <c r="H871" s="84" t="b">
        <v>0</v>
      </c>
      <c r="I871" s="84" t="b">
        <v>0</v>
      </c>
      <c r="J871" s="84" t="b">
        <v>0</v>
      </c>
      <c r="K871" s="84" t="b">
        <v>0</v>
      </c>
      <c r="L871" s="84" t="b">
        <v>0</v>
      </c>
    </row>
    <row r="872" spans="1:12" ht="15">
      <c r="A872" s="84" t="s">
        <v>2517</v>
      </c>
      <c r="B872" s="84" t="s">
        <v>2518</v>
      </c>
      <c r="C872" s="84">
        <v>5</v>
      </c>
      <c r="D872" s="118">
        <v>0</v>
      </c>
      <c r="E872" s="118">
        <v>1.0718820073061255</v>
      </c>
      <c r="F872" s="84" t="s">
        <v>2327</v>
      </c>
      <c r="G872" s="84" t="b">
        <v>0</v>
      </c>
      <c r="H872" s="84" t="b">
        <v>0</v>
      </c>
      <c r="I872" s="84" t="b">
        <v>0</v>
      </c>
      <c r="J872" s="84" t="b">
        <v>0</v>
      </c>
      <c r="K872" s="84" t="b">
        <v>0</v>
      </c>
      <c r="L872" s="84" t="b">
        <v>0</v>
      </c>
    </row>
    <row r="873" spans="1:12" ht="15">
      <c r="A873" s="84" t="s">
        <v>2518</v>
      </c>
      <c r="B873" s="84" t="s">
        <v>2519</v>
      </c>
      <c r="C873" s="84">
        <v>5</v>
      </c>
      <c r="D873" s="118">
        <v>0</v>
      </c>
      <c r="E873" s="118">
        <v>1.0718820073061255</v>
      </c>
      <c r="F873" s="84" t="s">
        <v>2327</v>
      </c>
      <c r="G873" s="84" t="b">
        <v>0</v>
      </c>
      <c r="H873" s="84" t="b">
        <v>0</v>
      </c>
      <c r="I873" s="84" t="b">
        <v>0</v>
      </c>
      <c r="J873" s="84" t="b">
        <v>0</v>
      </c>
      <c r="K873" s="84" t="b">
        <v>0</v>
      </c>
      <c r="L873" s="84" t="b">
        <v>0</v>
      </c>
    </row>
    <row r="874" spans="1:12" ht="15">
      <c r="A874" s="84" t="s">
        <v>2519</v>
      </c>
      <c r="B874" s="84" t="s">
        <v>3018</v>
      </c>
      <c r="C874" s="84">
        <v>5</v>
      </c>
      <c r="D874" s="118">
        <v>0</v>
      </c>
      <c r="E874" s="118">
        <v>1.0718820073061255</v>
      </c>
      <c r="F874" s="84" t="s">
        <v>2327</v>
      </c>
      <c r="G874" s="84" t="b">
        <v>0</v>
      </c>
      <c r="H874" s="84" t="b">
        <v>0</v>
      </c>
      <c r="I874" s="84" t="b">
        <v>0</v>
      </c>
      <c r="J874" s="84" t="b">
        <v>0</v>
      </c>
      <c r="K874" s="84" t="b">
        <v>0</v>
      </c>
      <c r="L874" s="84" t="b">
        <v>0</v>
      </c>
    </row>
    <row r="875" spans="1:12" ht="15">
      <c r="A875" s="84" t="s">
        <v>3018</v>
      </c>
      <c r="B875" s="84" t="s">
        <v>3019</v>
      </c>
      <c r="C875" s="84">
        <v>5</v>
      </c>
      <c r="D875" s="118">
        <v>0</v>
      </c>
      <c r="E875" s="118">
        <v>1.0718820073061255</v>
      </c>
      <c r="F875" s="84" t="s">
        <v>2327</v>
      </c>
      <c r="G875" s="84" t="b">
        <v>0</v>
      </c>
      <c r="H875" s="84" t="b">
        <v>0</v>
      </c>
      <c r="I875" s="84" t="b">
        <v>0</v>
      </c>
      <c r="J875" s="84" t="b">
        <v>0</v>
      </c>
      <c r="K875" s="84" t="b">
        <v>0</v>
      </c>
      <c r="L875" s="84" t="b">
        <v>0</v>
      </c>
    </row>
    <row r="876" spans="1:12" ht="15">
      <c r="A876" s="84" t="s">
        <v>344</v>
      </c>
      <c r="B876" s="84" t="s">
        <v>2511</v>
      </c>
      <c r="C876" s="84">
        <v>4</v>
      </c>
      <c r="D876" s="118">
        <v>0.006056875813003526</v>
      </c>
      <c r="E876" s="118">
        <v>1.1687920203141817</v>
      </c>
      <c r="F876" s="84" t="s">
        <v>2327</v>
      </c>
      <c r="G876" s="84" t="b">
        <v>0</v>
      </c>
      <c r="H876" s="84" t="b">
        <v>0</v>
      </c>
      <c r="I876" s="84" t="b">
        <v>0</v>
      </c>
      <c r="J876" s="84" t="b">
        <v>0</v>
      </c>
      <c r="K876" s="84" t="b">
        <v>0</v>
      </c>
      <c r="L876" s="84" t="b">
        <v>0</v>
      </c>
    </row>
    <row r="877" spans="1:12" ht="15">
      <c r="A877" s="84" t="s">
        <v>384</v>
      </c>
      <c r="B877" s="84" t="s">
        <v>2411</v>
      </c>
      <c r="C877" s="84">
        <v>3</v>
      </c>
      <c r="D877" s="118">
        <v>0</v>
      </c>
      <c r="E877" s="118">
        <v>0.2218487496163564</v>
      </c>
      <c r="F877" s="84" t="s">
        <v>2328</v>
      </c>
      <c r="G877" s="84" t="b">
        <v>0</v>
      </c>
      <c r="H877" s="84" t="b">
        <v>0</v>
      </c>
      <c r="I877" s="84" t="b">
        <v>0</v>
      </c>
      <c r="J877" s="84" t="b">
        <v>0</v>
      </c>
      <c r="K877" s="84" t="b">
        <v>0</v>
      </c>
      <c r="L877" s="84" t="b">
        <v>0</v>
      </c>
    </row>
    <row r="878" spans="1:12" ht="15">
      <c r="A878" s="84" t="s">
        <v>358</v>
      </c>
      <c r="B878" s="84" t="s">
        <v>384</v>
      </c>
      <c r="C878" s="84">
        <v>2</v>
      </c>
      <c r="D878" s="118">
        <v>0.04402281476392031</v>
      </c>
      <c r="E878" s="118">
        <v>0.39794000867203755</v>
      </c>
      <c r="F878" s="84" t="s">
        <v>2328</v>
      </c>
      <c r="G878" s="84" t="b">
        <v>0</v>
      </c>
      <c r="H878" s="84" t="b">
        <v>0</v>
      </c>
      <c r="I878" s="84" t="b">
        <v>0</v>
      </c>
      <c r="J878" s="84" t="b">
        <v>0</v>
      </c>
      <c r="K878" s="84" t="b">
        <v>0</v>
      </c>
      <c r="L878" s="84" t="b">
        <v>0</v>
      </c>
    </row>
    <row r="879" spans="1:12" ht="15">
      <c r="A879" s="84" t="s">
        <v>2411</v>
      </c>
      <c r="B879" s="84" t="s">
        <v>3205</v>
      </c>
      <c r="C879" s="84">
        <v>2</v>
      </c>
      <c r="D879" s="118">
        <v>0.01956569545063125</v>
      </c>
      <c r="E879" s="118">
        <v>0.6989700043360189</v>
      </c>
      <c r="F879" s="84" t="s">
        <v>2329</v>
      </c>
      <c r="G879" s="84" t="b">
        <v>0</v>
      </c>
      <c r="H879" s="84" t="b">
        <v>0</v>
      </c>
      <c r="I879" s="84" t="b">
        <v>0</v>
      </c>
      <c r="J879" s="84" t="b">
        <v>0</v>
      </c>
      <c r="K879" s="84" t="b">
        <v>0</v>
      </c>
      <c r="L879" s="84" t="b">
        <v>0</v>
      </c>
    </row>
    <row r="880" spans="1:12" ht="15">
      <c r="A880" s="84" t="s">
        <v>3205</v>
      </c>
      <c r="B880" s="84" t="s">
        <v>3206</v>
      </c>
      <c r="C880" s="84">
        <v>2</v>
      </c>
      <c r="D880" s="118">
        <v>0.01956569545063125</v>
      </c>
      <c r="E880" s="118">
        <v>0.8750612633917001</v>
      </c>
      <c r="F880" s="84" t="s">
        <v>2329</v>
      </c>
      <c r="G880" s="84" t="b">
        <v>0</v>
      </c>
      <c r="H880" s="84" t="b">
        <v>0</v>
      </c>
      <c r="I880" s="84" t="b">
        <v>0</v>
      </c>
      <c r="J880" s="84" t="b">
        <v>1</v>
      </c>
      <c r="K880" s="84" t="b">
        <v>0</v>
      </c>
      <c r="L880" s="84" t="b">
        <v>0</v>
      </c>
    </row>
    <row r="881" spans="1:12" ht="15">
      <c r="A881" s="84" t="s">
        <v>3206</v>
      </c>
      <c r="B881" s="84" t="s">
        <v>3207</v>
      </c>
      <c r="C881" s="84">
        <v>2</v>
      </c>
      <c r="D881" s="118">
        <v>0.01956569545063125</v>
      </c>
      <c r="E881" s="118">
        <v>0.8750612633917001</v>
      </c>
      <c r="F881" s="84" t="s">
        <v>2329</v>
      </c>
      <c r="G881" s="84" t="b">
        <v>1</v>
      </c>
      <c r="H881" s="84" t="b">
        <v>0</v>
      </c>
      <c r="I881" s="84" t="b">
        <v>0</v>
      </c>
      <c r="J881" s="84" t="b">
        <v>0</v>
      </c>
      <c r="K881" s="84" t="b">
        <v>0</v>
      </c>
      <c r="L881" s="84" t="b">
        <v>0</v>
      </c>
    </row>
    <row r="882" spans="1:12" ht="15">
      <c r="A882" s="84" t="s">
        <v>3068</v>
      </c>
      <c r="B882" s="84" t="s">
        <v>3069</v>
      </c>
      <c r="C882" s="84">
        <v>3</v>
      </c>
      <c r="D882" s="118">
        <v>0</v>
      </c>
      <c r="E882" s="118">
        <v>1.0280287236002434</v>
      </c>
      <c r="F882" s="84" t="s">
        <v>2330</v>
      </c>
      <c r="G882" s="84" t="b">
        <v>0</v>
      </c>
      <c r="H882" s="84" t="b">
        <v>0</v>
      </c>
      <c r="I882" s="84" t="b">
        <v>0</v>
      </c>
      <c r="J882" s="84" t="b">
        <v>0</v>
      </c>
      <c r="K882" s="84" t="b">
        <v>0</v>
      </c>
      <c r="L882" s="84" t="b">
        <v>0</v>
      </c>
    </row>
    <row r="883" spans="1:12" ht="15">
      <c r="A883" s="84" t="s">
        <v>3069</v>
      </c>
      <c r="B883" s="84" t="s">
        <v>3070</v>
      </c>
      <c r="C883" s="84">
        <v>3</v>
      </c>
      <c r="D883" s="118">
        <v>0</v>
      </c>
      <c r="E883" s="118">
        <v>1.0280287236002434</v>
      </c>
      <c r="F883" s="84" t="s">
        <v>2330</v>
      </c>
      <c r="G883" s="84" t="b">
        <v>0</v>
      </c>
      <c r="H883" s="84" t="b">
        <v>0</v>
      </c>
      <c r="I883" s="84" t="b">
        <v>0</v>
      </c>
      <c r="J883" s="84" t="b">
        <v>0</v>
      </c>
      <c r="K883" s="84" t="b">
        <v>0</v>
      </c>
      <c r="L883" s="84" t="b">
        <v>0</v>
      </c>
    </row>
    <row r="884" spans="1:12" ht="15">
      <c r="A884" s="84" t="s">
        <v>3070</v>
      </c>
      <c r="B884" s="84" t="s">
        <v>3047</v>
      </c>
      <c r="C884" s="84">
        <v>3</v>
      </c>
      <c r="D884" s="118">
        <v>0</v>
      </c>
      <c r="E884" s="118">
        <v>1.0280287236002434</v>
      </c>
      <c r="F884" s="84" t="s">
        <v>2330</v>
      </c>
      <c r="G884" s="84" t="b">
        <v>0</v>
      </c>
      <c r="H884" s="84" t="b">
        <v>0</v>
      </c>
      <c r="I884" s="84" t="b">
        <v>0</v>
      </c>
      <c r="J884" s="84" t="b">
        <v>0</v>
      </c>
      <c r="K884" s="84" t="b">
        <v>0</v>
      </c>
      <c r="L884" s="84" t="b">
        <v>0</v>
      </c>
    </row>
    <row r="885" spans="1:12" ht="15">
      <c r="A885" s="84" t="s">
        <v>3047</v>
      </c>
      <c r="B885" s="84" t="s">
        <v>3016</v>
      </c>
      <c r="C885" s="84">
        <v>3</v>
      </c>
      <c r="D885" s="118">
        <v>0</v>
      </c>
      <c r="E885" s="118">
        <v>1.0280287236002434</v>
      </c>
      <c r="F885" s="84" t="s">
        <v>2330</v>
      </c>
      <c r="G885" s="84" t="b">
        <v>0</v>
      </c>
      <c r="H885" s="84" t="b">
        <v>0</v>
      </c>
      <c r="I885" s="84" t="b">
        <v>0</v>
      </c>
      <c r="J885" s="84" t="b">
        <v>0</v>
      </c>
      <c r="K885" s="84" t="b">
        <v>0</v>
      </c>
      <c r="L885" s="84" t="b">
        <v>0</v>
      </c>
    </row>
    <row r="886" spans="1:12" ht="15">
      <c r="A886" s="84" t="s">
        <v>3016</v>
      </c>
      <c r="B886" s="84" t="s">
        <v>3017</v>
      </c>
      <c r="C886" s="84">
        <v>3</v>
      </c>
      <c r="D886" s="118">
        <v>0</v>
      </c>
      <c r="E886" s="118">
        <v>1.0280287236002434</v>
      </c>
      <c r="F886" s="84" t="s">
        <v>2330</v>
      </c>
      <c r="G886" s="84" t="b">
        <v>0</v>
      </c>
      <c r="H886" s="84" t="b">
        <v>0</v>
      </c>
      <c r="I886" s="84" t="b">
        <v>0</v>
      </c>
      <c r="J886" s="84" t="b">
        <v>1</v>
      </c>
      <c r="K886" s="84" t="b">
        <v>0</v>
      </c>
      <c r="L886" s="84" t="b">
        <v>0</v>
      </c>
    </row>
    <row r="887" spans="1:12" ht="15">
      <c r="A887" s="84" t="s">
        <v>3017</v>
      </c>
      <c r="B887" s="84" t="s">
        <v>3071</v>
      </c>
      <c r="C887" s="84">
        <v>3</v>
      </c>
      <c r="D887" s="118">
        <v>0</v>
      </c>
      <c r="E887" s="118">
        <v>1.0280287236002434</v>
      </c>
      <c r="F887" s="84" t="s">
        <v>2330</v>
      </c>
      <c r="G887" s="84" t="b">
        <v>1</v>
      </c>
      <c r="H887" s="84" t="b">
        <v>0</v>
      </c>
      <c r="I887" s="84" t="b">
        <v>0</v>
      </c>
      <c r="J887" s="84" t="b">
        <v>0</v>
      </c>
      <c r="K887" s="84" t="b">
        <v>0</v>
      </c>
      <c r="L887" s="84" t="b">
        <v>0</v>
      </c>
    </row>
    <row r="888" spans="1:12" ht="15">
      <c r="A888" s="84" t="s">
        <v>3071</v>
      </c>
      <c r="B888" s="84" t="s">
        <v>2411</v>
      </c>
      <c r="C888" s="84">
        <v>3</v>
      </c>
      <c r="D888" s="118">
        <v>0</v>
      </c>
      <c r="E888" s="118">
        <v>1.0280287236002434</v>
      </c>
      <c r="F888" s="84" t="s">
        <v>2330</v>
      </c>
      <c r="G888" s="84" t="b">
        <v>0</v>
      </c>
      <c r="H888" s="84" t="b">
        <v>0</v>
      </c>
      <c r="I888" s="84" t="b">
        <v>0</v>
      </c>
      <c r="J888" s="84" t="b">
        <v>0</v>
      </c>
      <c r="K888" s="84" t="b">
        <v>0</v>
      </c>
      <c r="L888" s="84" t="b">
        <v>0</v>
      </c>
    </row>
    <row r="889" spans="1:12" ht="15">
      <c r="A889" s="84" t="s">
        <v>2411</v>
      </c>
      <c r="B889" s="84" t="s">
        <v>3072</v>
      </c>
      <c r="C889" s="84">
        <v>3</v>
      </c>
      <c r="D889" s="118">
        <v>0</v>
      </c>
      <c r="E889" s="118">
        <v>1.0280287236002434</v>
      </c>
      <c r="F889" s="84" t="s">
        <v>2330</v>
      </c>
      <c r="G889" s="84" t="b">
        <v>0</v>
      </c>
      <c r="H889" s="84" t="b">
        <v>0</v>
      </c>
      <c r="I889" s="84" t="b">
        <v>0</v>
      </c>
      <c r="J889" s="84" t="b">
        <v>0</v>
      </c>
      <c r="K889" s="84" t="b">
        <v>0</v>
      </c>
      <c r="L889" s="84" t="b">
        <v>0</v>
      </c>
    </row>
    <row r="890" spans="1:12" ht="15">
      <c r="A890" s="84" t="s">
        <v>3072</v>
      </c>
      <c r="B890" s="84" t="s">
        <v>3073</v>
      </c>
      <c r="C890" s="84">
        <v>3</v>
      </c>
      <c r="D890" s="118">
        <v>0</v>
      </c>
      <c r="E890" s="118">
        <v>1.0280287236002434</v>
      </c>
      <c r="F890" s="84" t="s">
        <v>2330</v>
      </c>
      <c r="G890" s="84" t="b">
        <v>0</v>
      </c>
      <c r="H890" s="84" t="b">
        <v>0</v>
      </c>
      <c r="I890" s="84" t="b">
        <v>0</v>
      </c>
      <c r="J890" s="84" t="b">
        <v>0</v>
      </c>
      <c r="K890" s="84" t="b">
        <v>0</v>
      </c>
      <c r="L890" s="84" t="b">
        <v>0</v>
      </c>
    </row>
    <row r="891" spans="1:12" ht="15">
      <c r="A891" s="84" t="s">
        <v>3073</v>
      </c>
      <c r="B891" s="84" t="s">
        <v>3074</v>
      </c>
      <c r="C891" s="84">
        <v>3</v>
      </c>
      <c r="D891" s="118">
        <v>0</v>
      </c>
      <c r="E891" s="118">
        <v>1.0280287236002434</v>
      </c>
      <c r="F891" s="84" t="s">
        <v>2330</v>
      </c>
      <c r="G891" s="84" t="b">
        <v>0</v>
      </c>
      <c r="H891" s="84" t="b">
        <v>0</v>
      </c>
      <c r="I891" s="84" t="b">
        <v>0</v>
      </c>
      <c r="J891" s="84" t="b">
        <v>0</v>
      </c>
      <c r="K891" s="84" t="b">
        <v>0</v>
      </c>
      <c r="L891" s="84" t="b">
        <v>0</v>
      </c>
    </row>
    <row r="892" spans="1:12" ht="15">
      <c r="A892" s="84" t="s">
        <v>353</v>
      </c>
      <c r="B892" s="84" t="s">
        <v>3068</v>
      </c>
      <c r="C892" s="84">
        <v>2</v>
      </c>
      <c r="D892" s="118">
        <v>0.010062357660324641</v>
      </c>
      <c r="E892" s="118">
        <v>1.2041199826559248</v>
      </c>
      <c r="F892" s="84" t="s">
        <v>2330</v>
      </c>
      <c r="G892" s="84" t="b">
        <v>0</v>
      </c>
      <c r="H892" s="84" t="b">
        <v>0</v>
      </c>
      <c r="I892" s="84" t="b">
        <v>0</v>
      </c>
      <c r="J892" s="84" t="b">
        <v>0</v>
      </c>
      <c r="K892" s="84" t="b">
        <v>0</v>
      </c>
      <c r="L892" s="84" t="b">
        <v>0</v>
      </c>
    </row>
    <row r="893" spans="1:12" ht="15">
      <c r="A893" s="84" t="s">
        <v>2956</v>
      </c>
      <c r="B893" s="84" t="s">
        <v>2956</v>
      </c>
      <c r="C893" s="84">
        <v>3</v>
      </c>
      <c r="D893" s="118">
        <v>0</v>
      </c>
      <c r="E893" s="118">
        <v>-0.46453212741164185</v>
      </c>
      <c r="F893" s="84" t="s">
        <v>2331</v>
      </c>
      <c r="G893" s="84" t="b">
        <v>0</v>
      </c>
      <c r="H893" s="84" t="b">
        <v>0</v>
      </c>
      <c r="I893" s="84" t="b">
        <v>0</v>
      </c>
      <c r="J893" s="84" t="b">
        <v>0</v>
      </c>
      <c r="K893" s="84" t="b">
        <v>0</v>
      </c>
      <c r="L893" s="84" t="b">
        <v>0</v>
      </c>
    </row>
    <row r="894" spans="1:12" ht="15">
      <c r="A894" s="84" t="s">
        <v>2956</v>
      </c>
      <c r="B894" s="84" t="s">
        <v>3098</v>
      </c>
      <c r="C894" s="84">
        <v>3</v>
      </c>
      <c r="D894" s="118">
        <v>0</v>
      </c>
      <c r="E894" s="118">
        <v>0.2887955392469696</v>
      </c>
      <c r="F894" s="84" t="s">
        <v>2331</v>
      </c>
      <c r="G894" s="84" t="b">
        <v>0</v>
      </c>
      <c r="H894" s="84" t="b">
        <v>0</v>
      </c>
      <c r="I894" s="84" t="b">
        <v>0</v>
      </c>
      <c r="J894" s="84" t="b">
        <v>0</v>
      </c>
      <c r="K894" s="84" t="b">
        <v>0</v>
      </c>
      <c r="L894" s="84" t="b">
        <v>0</v>
      </c>
    </row>
    <row r="895" spans="1:12" ht="15">
      <c r="A895" s="84" t="s">
        <v>3098</v>
      </c>
      <c r="B895" s="84" t="s">
        <v>2956</v>
      </c>
      <c r="C895" s="84">
        <v>3</v>
      </c>
      <c r="D895" s="118">
        <v>0</v>
      </c>
      <c r="E895" s="118">
        <v>0.31361912297200173</v>
      </c>
      <c r="F895" s="84" t="s">
        <v>2331</v>
      </c>
      <c r="G895" s="84" t="b">
        <v>0</v>
      </c>
      <c r="H895" s="84" t="b">
        <v>0</v>
      </c>
      <c r="I895" s="84" t="b">
        <v>0</v>
      </c>
      <c r="J895" s="84" t="b">
        <v>0</v>
      </c>
      <c r="K895" s="84" t="b">
        <v>0</v>
      </c>
      <c r="L895" s="84" t="b">
        <v>0</v>
      </c>
    </row>
    <row r="896" spans="1:12" ht="15">
      <c r="A896" s="84" t="s">
        <v>2956</v>
      </c>
      <c r="B896" s="84" t="s">
        <v>3099</v>
      </c>
      <c r="C896" s="84">
        <v>3</v>
      </c>
      <c r="D896" s="118">
        <v>0</v>
      </c>
      <c r="E896" s="118">
        <v>0.2887955392469696</v>
      </c>
      <c r="F896" s="84" t="s">
        <v>2331</v>
      </c>
      <c r="G896" s="84" t="b">
        <v>0</v>
      </c>
      <c r="H896" s="84" t="b">
        <v>0</v>
      </c>
      <c r="I896" s="84" t="b">
        <v>0</v>
      </c>
      <c r="J896" s="84" t="b">
        <v>0</v>
      </c>
      <c r="K896" s="84" t="b">
        <v>0</v>
      </c>
      <c r="L896" s="84" t="b">
        <v>0</v>
      </c>
    </row>
    <row r="897" spans="1:12" ht="15">
      <c r="A897" s="84" t="s">
        <v>3099</v>
      </c>
      <c r="B897" s="84" t="s">
        <v>2956</v>
      </c>
      <c r="C897" s="84">
        <v>3</v>
      </c>
      <c r="D897" s="118">
        <v>0</v>
      </c>
      <c r="E897" s="118">
        <v>0.31361912297200173</v>
      </c>
      <c r="F897" s="84" t="s">
        <v>2331</v>
      </c>
      <c r="G897" s="84" t="b">
        <v>0</v>
      </c>
      <c r="H897" s="84" t="b">
        <v>0</v>
      </c>
      <c r="I897" s="84" t="b">
        <v>0</v>
      </c>
      <c r="J897" s="84" t="b">
        <v>0</v>
      </c>
      <c r="K897" s="84" t="b">
        <v>0</v>
      </c>
      <c r="L897" s="84" t="b">
        <v>0</v>
      </c>
    </row>
    <row r="898" spans="1:12" ht="15">
      <c r="A898" s="84" t="s">
        <v>2956</v>
      </c>
      <c r="B898" s="84" t="s">
        <v>3100</v>
      </c>
      <c r="C898" s="84">
        <v>3</v>
      </c>
      <c r="D898" s="118">
        <v>0</v>
      </c>
      <c r="E898" s="118">
        <v>0.2887955392469696</v>
      </c>
      <c r="F898" s="84" t="s">
        <v>2331</v>
      </c>
      <c r="G898" s="84" t="b">
        <v>0</v>
      </c>
      <c r="H898" s="84" t="b">
        <v>0</v>
      </c>
      <c r="I898" s="84" t="b">
        <v>0</v>
      </c>
      <c r="J898" s="84" t="b">
        <v>0</v>
      </c>
      <c r="K898" s="84" t="b">
        <v>0</v>
      </c>
      <c r="L898" s="84" t="b">
        <v>0</v>
      </c>
    </row>
    <row r="899" spans="1:12" ht="15">
      <c r="A899" s="84" t="s">
        <v>3100</v>
      </c>
      <c r="B899" s="84" t="s">
        <v>3101</v>
      </c>
      <c r="C899" s="84">
        <v>3</v>
      </c>
      <c r="D899" s="118">
        <v>0</v>
      </c>
      <c r="E899" s="118">
        <v>1.066946789630613</v>
      </c>
      <c r="F899" s="84" t="s">
        <v>2331</v>
      </c>
      <c r="G899" s="84" t="b">
        <v>0</v>
      </c>
      <c r="H899" s="84" t="b">
        <v>0</v>
      </c>
      <c r="I899" s="84" t="b">
        <v>0</v>
      </c>
      <c r="J899" s="84" t="b">
        <v>0</v>
      </c>
      <c r="K899" s="84" t="b">
        <v>0</v>
      </c>
      <c r="L899" s="84" t="b">
        <v>0</v>
      </c>
    </row>
    <row r="900" spans="1:12" ht="15">
      <c r="A900" s="84" t="s">
        <v>3101</v>
      </c>
      <c r="B900" s="84" t="s">
        <v>2956</v>
      </c>
      <c r="C900" s="84">
        <v>3</v>
      </c>
      <c r="D900" s="118">
        <v>0</v>
      </c>
      <c r="E900" s="118">
        <v>0.31361912297200173</v>
      </c>
      <c r="F900" s="84" t="s">
        <v>2331</v>
      </c>
      <c r="G900" s="84" t="b">
        <v>0</v>
      </c>
      <c r="H900" s="84" t="b">
        <v>0</v>
      </c>
      <c r="I900" s="84" t="b">
        <v>0</v>
      </c>
      <c r="J900" s="84" t="b">
        <v>0</v>
      </c>
      <c r="K900" s="84" t="b">
        <v>0</v>
      </c>
      <c r="L900" s="84" t="b">
        <v>0</v>
      </c>
    </row>
    <row r="901" spans="1:12" ht="15">
      <c r="A901" s="84" t="s">
        <v>2956</v>
      </c>
      <c r="B901" s="84" t="s">
        <v>3102</v>
      </c>
      <c r="C901" s="84">
        <v>3</v>
      </c>
      <c r="D901" s="118">
        <v>0</v>
      </c>
      <c r="E901" s="118">
        <v>0.2887955392469696</v>
      </c>
      <c r="F901" s="84" t="s">
        <v>2331</v>
      </c>
      <c r="G901" s="84" t="b">
        <v>0</v>
      </c>
      <c r="H901" s="84" t="b">
        <v>0</v>
      </c>
      <c r="I901" s="84" t="b">
        <v>0</v>
      </c>
      <c r="J901" s="84" t="b">
        <v>0</v>
      </c>
      <c r="K901" s="84" t="b">
        <v>0</v>
      </c>
      <c r="L901" s="84" t="b">
        <v>0</v>
      </c>
    </row>
    <row r="902" spans="1:12" ht="15">
      <c r="A902" s="84" t="s">
        <v>3102</v>
      </c>
      <c r="B902" s="84" t="s">
        <v>2956</v>
      </c>
      <c r="C902" s="84">
        <v>3</v>
      </c>
      <c r="D902" s="118">
        <v>0</v>
      </c>
      <c r="E902" s="118">
        <v>0.31361912297200173</v>
      </c>
      <c r="F902" s="84" t="s">
        <v>2331</v>
      </c>
      <c r="G902" s="84" t="b">
        <v>0</v>
      </c>
      <c r="H902" s="84" t="b">
        <v>0</v>
      </c>
      <c r="I902" s="84" t="b">
        <v>0</v>
      </c>
      <c r="J902" s="84" t="b">
        <v>0</v>
      </c>
      <c r="K902" s="84" t="b">
        <v>0</v>
      </c>
      <c r="L902" s="84" t="b">
        <v>0</v>
      </c>
    </row>
    <row r="903" spans="1:12" ht="15">
      <c r="A903" s="84" t="s">
        <v>2956</v>
      </c>
      <c r="B903" s="84" t="s">
        <v>2411</v>
      </c>
      <c r="C903" s="84">
        <v>3</v>
      </c>
      <c r="D903" s="118">
        <v>0</v>
      </c>
      <c r="E903" s="118">
        <v>0.2887955392469696</v>
      </c>
      <c r="F903" s="84" t="s">
        <v>2331</v>
      </c>
      <c r="G903" s="84" t="b">
        <v>0</v>
      </c>
      <c r="H903" s="84" t="b">
        <v>0</v>
      </c>
      <c r="I903" s="84" t="b">
        <v>0</v>
      </c>
      <c r="J903" s="84" t="b">
        <v>0</v>
      </c>
      <c r="K903" s="84" t="b">
        <v>0</v>
      </c>
      <c r="L903" s="84" t="b">
        <v>0</v>
      </c>
    </row>
    <row r="904" spans="1:12" ht="15">
      <c r="A904" s="84" t="s">
        <v>259</v>
      </c>
      <c r="B904" s="84" t="s">
        <v>2956</v>
      </c>
      <c r="C904" s="84">
        <v>2</v>
      </c>
      <c r="D904" s="118">
        <v>0.009267961002930591</v>
      </c>
      <c r="E904" s="118">
        <v>0.3136191229720017</v>
      </c>
      <c r="F904" s="84" t="s">
        <v>2331</v>
      </c>
      <c r="G904" s="84" t="b">
        <v>0</v>
      </c>
      <c r="H904" s="84" t="b">
        <v>0</v>
      </c>
      <c r="I904" s="84" t="b">
        <v>0</v>
      </c>
      <c r="J904" s="84" t="b">
        <v>0</v>
      </c>
      <c r="K904" s="84" t="b">
        <v>0</v>
      </c>
      <c r="L904" s="84" t="b">
        <v>0</v>
      </c>
    </row>
    <row r="905" spans="1:12" ht="15">
      <c r="A905" s="84" t="s">
        <v>3164</v>
      </c>
      <c r="B905" s="84" t="s">
        <v>3165</v>
      </c>
      <c r="C905" s="84">
        <v>2</v>
      </c>
      <c r="D905" s="118">
        <v>0</v>
      </c>
      <c r="E905" s="118">
        <v>1.161368002234975</v>
      </c>
      <c r="F905" s="84" t="s">
        <v>2336</v>
      </c>
      <c r="G905" s="84" t="b">
        <v>0</v>
      </c>
      <c r="H905" s="84" t="b">
        <v>0</v>
      </c>
      <c r="I905" s="84" t="b">
        <v>0</v>
      </c>
      <c r="J905" s="84" t="b">
        <v>1</v>
      </c>
      <c r="K905" s="84" t="b">
        <v>0</v>
      </c>
      <c r="L905" s="84" t="b">
        <v>0</v>
      </c>
    </row>
    <row r="906" spans="1:12" ht="15">
      <c r="A906" s="84" t="s">
        <v>3165</v>
      </c>
      <c r="B906" s="84" t="s">
        <v>3166</v>
      </c>
      <c r="C906" s="84">
        <v>2</v>
      </c>
      <c r="D906" s="118">
        <v>0</v>
      </c>
      <c r="E906" s="118">
        <v>1.161368002234975</v>
      </c>
      <c r="F906" s="84" t="s">
        <v>2336</v>
      </c>
      <c r="G906" s="84" t="b">
        <v>1</v>
      </c>
      <c r="H906" s="84" t="b">
        <v>0</v>
      </c>
      <c r="I906" s="84" t="b">
        <v>0</v>
      </c>
      <c r="J906" s="84" t="b">
        <v>0</v>
      </c>
      <c r="K906" s="84" t="b">
        <v>0</v>
      </c>
      <c r="L906" s="84" t="b">
        <v>0</v>
      </c>
    </row>
    <row r="907" spans="1:12" ht="15">
      <c r="A907" s="84" t="s">
        <v>3166</v>
      </c>
      <c r="B907" s="84" t="s">
        <v>3167</v>
      </c>
      <c r="C907" s="84">
        <v>2</v>
      </c>
      <c r="D907" s="118">
        <v>0</v>
      </c>
      <c r="E907" s="118">
        <v>1.161368002234975</v>
      </c>
      <c r="F907" s="84" t="s">
        <v>2336</v>
      </c>
      <c r="G907" s="84" t="b">
        <v>0</v>
      </c>
      <c r="H907" s="84" t="b">
        <v>0</v>
      </c>
      <c r="I907" s="84" t="b">
        <v>0</v>
      </c>
      <c r="J907" s="84" t="b">
        <v>0</v>
      </c>
      <c r="K907" s="84" t="b">
        <v>0</v>
      </c>
      <c r="L907" s="84" t="b">
        <v>0</v>
      </c>
    </row>
    <row r="908" spans="1:12" ht="15">
      <c r="A908" s="84" t="s">
        <v>3167</v>
      </c>
      <c r="B908" s="84" t="s">
        <v>3168</v>
      </c>
      <c r="C908" s="84">
        <v>2</v>
      </c>
      <c r="D908" s="118">
        <v>0</v>
      </c>
      <c r="E908" s="118">
        <v>1.161368002234975</v>
      </c>
      <c r="F908" s="84" t="s">
        <v>2336</v>
      </c>
      <c r="G908" s="84" t="b">
        <v>0</v>
      </c>
      <c r="H908" s="84" t="b">
        <v>0</v>
      </c>
      <c r="I908" s="84" t="b">
        <v>0</v>
      </c>
      <c r="J908" s="84" t="b">
        <v>0</v>
      </c>
      <c r="K908" s="84" t="b">
        <v>0</v>
      </c>
      <c r="L908" s="84" t="b">
        <v>0</v>
      </c>
    </row>
    <row r="909" spans="1:12" ht="15">
      <c r="A909" s="84" t="s">
        <v>3168</v>
      </c>
      <c r="B909" s="84" t="s">
        <v>3169</v>
      </c>
      <c r="C909" s="84">
        <v>2</v>
      </c>
      <c r="D909" s="118">
        <v>0</v>
      </c>
      <c r="E909" s="118">
        <v>1.161368002234975</v>
      </c>
      <c r="F909" s="84" t="s">
        <v>2336</v>
      </c>
      <c r="G909" s="84" t="b">
        <v>0</v>
      </c>
      <c r="H909" s="84" t="b">
        <v>0</v>
      </c>
      <c r="I909" s="84" t="b">
        <v>0</v>
      </c>
      <c r="J909" s="84" t="b">
        <v>0</v>
      </c>
      <c r="K909" s="84" t="b">
        <v>0</v>
      </c>
      <c r="L909" s="84" t="b">
        <v>0</v>
      </c>
    </row>
    <row r="910" spans="1:12" ht="15">
      <c r="A910" s="84" t="s">
        <v>3169</v>
      </c>
      <c r="B910" s="84" t="s">
        <v>2404</v>
      </c>
      <c r="C910" s="84">
        <v>2</v>
      </c>
      <c r="D910" s="118">
        <v>0</v>
      </c>
      <c r="E910" s="118">
        <v>1.161368002234975</v>
      </c>
      <c r="F910" s="84" t="s">
        <v>2336</v>
      </c>
      <c r="G910" s="84" t="b">
        <v>0</v>
      </c>
      <c r="H910" s="84" t="b">
        <v>0</v>
      </c>
      <c r="I910" s="84" t="b">
        <v>0</v>
      </c>
      <c r="J910" s="84" t="b">
        <v>0</v>
      </c>
      <c r="K910" s="84" t="b">
        <v>0</v>
      </c>
      <c r="L910" s="84" t="b">
        <v>0</v>
      </c>
    </row>
    <row r="911" spans="1:12" ht="15">
      <c r="A911" s="84" t="s">
        <v>2404</v>
      </c>
      <c r="B911" s="84" t="s">
        <v>3170</v>
      </c>
      <c r="C911" s="84">
        <v>2</v>
      </c>
      <c r="D911" s="118">
        <v>0</v>
      </c>
      <c r="E911" s="118">
        <v>1.161368002234975</v>
      </c>
      <c r="F911" s="84" t="s">
        <v>2336</v>
      </c>
      <c r="G911" s="84" t="b">
        <v>0</v>
      </c>
      <c r="H911" s="84" t="b">
        <v>0</v>
      </c>
      <c r="I911" s="84" t="b">
        <v>0</v>
      </c>
      <c r="J911" s="84" t="b">
        <v>0</v>
      </c>
      <c r="K911" s="84" t="b">
        <v>0</v>
      </c>
      <c r="L911" s="84" t="b">
        <v>0</v>
      </c>
    </row>
    <row r="912" spans="1:12" ht="15">
      <c r="A912" s="84" t="s">
        <v>3170</v>
      </c>
      <c r="B912" s="84" t="s">
        <v>2468</v>
      </c>
      <c r="C912" s="84">
        <v>2</v>
      </c>
      <c r="D912" s="118">
        <v>0</v>
      </c>
      <c r="E912" s="118">
        <v>1.161368002234975</v>
      </c>
      <c r="F912" s="84" t="s">
        <v>2336</v>
      </c>
      <c r="G912" s="84" t="b">
        <v>0</v>
      </c>
      <c r="H912" s="84" t="b">
        <v>0</v>
      </c>
      <c r="I912" s="84" t="b">
        <v>0</v>
      </c>
      <c r="J912" s="84" t="b">
        <v>0</v>
      </c>
      <c r="K912" s="84" t="b">
        <v>0</v>
      </c>
      <c r="L912" s="84" t="b">
        <v>0</v>
      </c>
    </row>
    <row r="913" spans="1:12" ht="15">
      <c r="A913" s="84" t="s">
        <v>2468</v>
      </c>
      <c r="B913" s="84" t="s">
        <v>3171</v>
      </c>
      <c r="C913" s="84">
        <v>2</v>
      </c>
      <c r="D913" s="118">
        <v>0</v>
      </c>
      <c r="E913" s="118">
        <v>1.161368002234975</v>
      </c>
      <c r="F913" s="84" t="s">
        <v>2336</v>
      </c>
      <c r="G913" s="84" t="b">
        <v>0</v>
      </c>
      <c r="H913" s="84" t="b">
        <v>0</v>
      </c>
      <c r="I913" s="84" t="b">
        <v>0</v>
      </c>
      <c r="J913" s="84" t="b">
        <v>0</v>
      </c>
      <c r="K913" s="84" t="b">
        <v>0</v>
      </c>
      <c r="L913" s="84" t="b">
        <v>0</v>
      </c>
    </row>
    <row r="914" spans="1:12" ht="15">
      <c r="A914" s="84" t="s">
        <v>3171</v>
      </c>
      <c r="B914" s="84" t="s">
        <v>3172</v>
      </c>
      <c r="C914" s="84">
        <v>2</v>
      </c>
      <c r="D914" s="118">
        <v>0</v>
      </c>
      <c r="E914" s="118">
        <v>1.161368002234975</v>
      </c>
      <c r="F914" s="84" t="s">
        <v>2336</v>
      </c>
      <c r="G914" s="84" t="b">
        <v>0</v>
      </c>
      <c r="H914" s="84" t="b">
        <v>0</v>
      </c>
      <c r="I914" s="84" t="b">
        <v>0</v>
      </c>
      <c r="J914" s="84" t="b">
        <v>0</v>
      </c>
      <c r="K914" s="84" t="b">
        <v>0</v>
      </c>
      <c r="L914" s="84" t="b">
        <v>0</v>
      </c>
    </row>
    <row r="915" spans="1:12" ht="15">
      <c r="A915" s="84" t="s">
        <v>3172</v>
      </c>
      <c r="B915" s="84" t="s">
        <v>3173</v>
      </c>
      <c r="C915" s="84">
        <v>2</v>
      </c>
      <c r="D915" s="118">
        <v>0</v>
      </c>
      <c r="E915" s="118">
        <v>1.161368002234975</v>
      </c>
      <c r="F915" s="84" t="s">
        <v>2336</v>
      </c>
      <c r="G915" s="84" t="b">
        <v>0</v>
      </c>
      <c r="H915" s="84" t="b">
        <v>0</v>
      </c>
      <c r="I915" s="84" t="b">
        <v>0</v>
      </c>
      <c r="J915" s="84" t="b">
        <v>0</v>
      </c>
      <c r="K915" s="84" t="b">
        <v>0</v>
      </c>
      <c r="L915" s="84" t="b">
        <v>0</v>
      </c>
    </row>
    <row r="916" spans="1:12" ht="15">
      <c r="A916" s="84" t="s">
        <v>3173</v>
      </c>
      <c r="B916" s="84" t="s">
        <v>3174</v>
      </c>
      <c r="C916" s="84">
        <v>2</v>
      </c>
      <c r="D916" s="118">
        <v>0</v>
      </c>
      <c r="E916" s="118">
        <v>1.161368002234975</v>
      </c>
      <c r="F916" s="84" t="s">
        <v>2336</v>
      </c>
      <c r="G916" s="84" t="b">
        <v>0</v>
      </c>
      <c r="H916" s="84" t="b">
        <v>0</v>
      </c>
      <c r="I916" s="84" t="b">
        <v>0</v>
      </c>
      <c r="J916" s="84" t="b">
        <v>0</v>
      </c>
      <c r="K916" s="84" t="b">
        <v>0</v>
      </c>
      <c r="L916" s="84" t="b">
        <v>0</v>
      </c>
    </row>
    <row r="917" spans="1:12" ht="15">
      <c r="A917" s="84" t="s">
        <v>3174</v>
      </c>
      <c r="B917" s="84" t="s">
        <v>3175</v>
      </c>
      <c r="C917" s="84">
        <v>2</v>
      </c>
      <c r="D917" s="118">
        <v>0</v>
      </c>
      <c r="E917" s="118">
        <v>1.161368002234975</v>
      </c>
      <c r="F917" s="84" t="s">
        <v>2336</v>
      </c>
      <c r="G917" s="84" t="b">
        <v>0</v>
      </c>
      <c r="H917" s="84" t="b">
        <v>0</v>
      </c>
      <c r="I917" s="84" t="b">
        <v>0</v>
      </c>
      <c r="J917" s="84" t="b">
        <v>0</v>
      </c>
      <c r="K917" s="84" t="b">
        <v>0</v>
      </c>
      <c r="L917" s="84" t="b">
        <v>0</v>
      </c>
    </row>
    <row r="918" spans="1:12" ht="15">
      <c r="A918" s="84" t="s">
        <v>3175</v>
      </c>
      <c r="B918" s="84" t="s">
        <v>3176</v>
      </c>
      <c r="C918" s="84">
        <v>2</v>
      </c>
      <c r="D918" s="118">
        <v>0</v>
      </c>
      <c r="E918" s="118">
        <v>1.161368002234975</v>
      </c>
      <c r="F918" s="84" t="s">
        <v>2336</v>
      </c>
      <c r="G918" s="84" t="b">
        <v>0</v>
      </c>
      <c r="H918" s="84" t="b">
        <v>0</v>
      </c>
      <c r="I918" s="84" t="b">
        <v>0</v>
      </c>
      <c r="J918" s="84" t="b">
        <v>0</v>
      </c>
      <c r="K918" s="84" t="b">
        <v>0</v>
      </c>
      <c r="L918" s="84" t="b">
        <v>0</v>
      </c>
    </row>
    <row r="919" spans="1:12" ht="15">
      <c r="A919" s="84" t="s">
        <v>3177</v>
      </c>
      <c r="B919" s="84" t="s">
        <v>3178</v>
      </c>
      <c r="C919" s="84">
        <v>2</v>
      </c>
      <c r="D919" s="118">
        <v>0</v>
      </c>
      <c r="E919" s="118">
        <v>1.3617278360175928</v>
      </c>
      <c r="F919" s="84" t="s">
        <v>2341</v>
      </c>
      <c r="G919" s="84" t="b">
        <v>0</v>
      </c>
      <c r="H919" s="84" t="b">
        <v>0</v>
      </c>
      <c r="I919" s="84" t="b">
        <v>0</v>
      </c>
      <c r="J919" s="84" t="b">
        <v>0</v>
      </c>
      <c r="K919" s="84" t="b">
        <v>0</v>
      </c>
      <c r="L919" s="84" t="b">
        <v>0</v>
      </c>
    </row>
    <row r="920" spans="1:12" ht="15">
      <c r="A920" s="84" t="s">
        <v>3178</v>
      </c>
      <c r="B920" s="84" t="s">
        <v>3179</v>
      </c>
      <c r="C920" s="84">
        <v>2</v>
      </c>
      <c r="D920" s="118">
        <v>0</v>
      </c>
      <c r="E920" s="118">
        <v>1.3617278360175928</v>
      </c>
      <c r="F920" s="84" t="s">
        <v>2341</v>
      </c>
      <c r="G920" s="84" t="b">
        <v>0</v>
      </c>
      <c r="H920" s="84" t="b">
        <v>0</v>
      </c>
      <c r="I920" s="84" t="b">
        <v>0</v>
      </c>
      <c r="J920" s="84" t="b">
        <v>0</v>
      </c>
      <c r="K920" s="84" t="b">
        <v>0</v>
      </c>
      <c r="L920" s="84" t="b">
        <v>0</v>
      </c>
    </row>
    <row r="921" spans="1:12" ht="15">
      <c r="A921" s="84" t="s">
        <v>3179</v>
      </c>
      <c r="B921" s="84" t="s">
        <v>3180</v>
      </c>
      <c r="C921" s="84">
        <v>2</v>
      </c>
      <c r="D921" s="118">
        <v>0</v>
      </c>
      <c r="E921" s="118">
        <v>1.3617278360175928</v>
      </c>
      <c r="F921" s="84" t="s">
        <v>2341</v>
      </c>
      <c r="G921" s="84" t="b">
        <v>0</v>
      </c>
      <c r="H921" s="84" t="b">
        <v>0</v>
      </c>
      <c r="I921" s="84" t="b">
        <v>0</v>
      </c>
      <c r="J921" s="84" t="b">
        <v>0</v>
      </c>
      <c r="K921" s="84" t="b">
        <v>0</v>
      </c>
      <c r="L921" s="84" t="b">
        <v>0</v>
      </c>
    </row>
    <row r="922" spans="1:12" ht="15">
      <c r="A922" s="84" t="s">
        <v>3180</v>
      </c>
      <c r="B922" s="84" t="s">
        <v>3181</v>
      </c>
      <c r="C922" s="84">
        <v>2</v>
      </c>
      <c r="D922" s="118">
        <v>0</v>
      </c>
      <c r="E922" s="118">
        <v>1.3617278360175928</v>
      </c>
      <c r="F922" s="84" t="s">
        <v>2341</v>
      </c>
      <c r="G922" s="84" t="b">
        <v>0</v>
      </c>
      <c r="H922" s="84" t="b">
        <v>0</v>
      </c>
      <c r="I922" s="84" t="b">
        <v>0</v>
      </c>
      <c r="J922" s="84" t="b">
        <v>0</v>
      </c>
      <c r="K922" s="84" t="b">
        <v>0</v>
      </c>
      <c r="L922" s="84" t="b">
        <v>0</v>
      </c>
    </row>
    <row r="923" spans="1:12" ht="15">
      <c r="A923" s="84" t="s">
        <v>3181</v>
      </c>
      <c r="B923" s="84" t="s">
        <v>2411</v>
      </c>
      <c r="C923" s="84">
        <v>2</v>
      </c>
      <c r="D923" s="118">
        <v>0</v>
      </c>
      <c r="E923" s="118">
        <v>1.3617278360175928</v>
      </c>
      <c r="F923" s="84" t="s">
        <v>2341</v>
      </c>
      <c r="G923" s="84" t="b">
        <v>0</v>
      </c>
      <c r="H923" s="84" t="b">
        <v>0</v>
      </c>
      <c r="I923" s="84" t="b">
        <v>0</v>
      </c>
      <c r="J923" s="84" t="b">
        <v>0</v>
      </c>
      <c r="K923" s="84" t="b">
        <v>0</v>
      </c>
      <c r="L923" s="84" t="b">
        <v>0</v>
      </c>
    </row>
    <row r="924" spans="1:12" ht="15">
      <c r="A924" s="84" t="s">
        <v>2411</v>
      </c>
      <c r="B924" s="84" t="s">
        <v>3182</v>
      </c>
      <c r="C924" s="84">
        <v>2</v>
      </c>
      <c r="D924" s="118">
        <v>0</v>
      </c>
      <c r="E924" s="118">
        <v>1.3617278360175928</v>
      </c>
      <c r="F924" s="84" t="s">
        <v>2341</v>
      </c>
      <c r="G924" s="84" t="b">
        <v>0</v>
      </c>
      <c r="H924" s="84" t="b">
        <v>0</v>
      </c>
      <c r="I924" s="84" t="b">
        <v>0</v>
      </c>
      <c r="J924" s="84" t="b">
        <v>0</v>
      </c>
      <c r="K924" s="84" t="b">
        <v>0</v>
      </c>
      <c r="L924" s="84" t="b">
        <v>0</v>
      </c>
    </row>
    <row r="925" spans="1:12" ht="15">
      <c r="A925" s="84" t="s">
        <v>3182</v>
      </c>
      <c r="B925" s="84" t="s">
        <v>3183</v>
      </c>
      <c r="C925" s="84">
        <v>2</v>
      </c>
      <c r="D925" s="118">
        <v>0</v>
      </c>
      <c r="E925" s="118">
        <v>1.3617278360175928</v>
      </c>
      <c r="F925" s="84" t="s">
        <v>2341</v>
      </c>
      <c r="G925" s="84" t="b">
        <v>0</v>
      </c>
      <c r="H925" s="84" t="b">
        <v>0</v>
      </c>
      <c r="I925" s="84" t="b">
        <v>0</v>
      </c>
      <c r="J925" s="84" t="b">
        <v>0</v>
      </c>
      <c r="K925" s="84" t="b">
        <v>0</v>
      </c>
      <c r="L925" s="84" t="b">
        <v>0</v>
      </c>
    </row>
    <row r="926" spans="1:12" ht="15">
      <c r="A926" s="84" t="s">
        <v>3183</v>
      </c>
      <c r="B926" s="84" t="s">
        <v>3184</v>
      </c>
      <c r="C926" s="84">
        <v>2</v>
      </c>
      <c r="D926" s="118">
        <v>0</v>
      </c>
      <c r="E926" s="118">
        <v>1.3617278360175928</v>
      </c>
      <c r="F926" s="84" t="s">
        <v>2341</v>
      </c>
      <c r="G926" s="84" t="b">
        <v>0</v>
      </c>
      <c r="H926" s="84" t="b">
        <v>0</v>
      </c>
      <c r="I926" s="84" t="b">
        <v>0</v>
      </c>
      <c r="J926" s="84" t="b">
        <v>0</v>
      </c>
      <c r="K926" s="84" t="b">
        <v>0</v>
      </c>
      <c r="L926" s="84" t="b">
        <v>0</v>
      </c>
    </row>
    <row r="927" spans="1:12" ht="15">
      <c r="A927" s="84" t="s">
        <v>3184</v>
      </c>
      <c r="B927" s="84" t="s">
        <v>3185</v>
      </c>
      <c r="C927" s="84">
        <v>2</v>
      </c>
      <c r="D927" s="118">
        <v>0</v>
      </c>
      <c r="E927" s="118">
        <v>1.3617278360175928</v>
      </c>
      <c r="F927" s="84" t="s">
        <v>2341</v>
      </c>
      <c r="G927" s="84" t="b">
        <v>0</v>
      </c>
      <c r="H927" s="84" t="b">
        <v>0</v>
      </c>
      <c r="I927" s="84" t="b">
        <v>0</v>
      </c>
      <c r="J927" s="84" t="b">
        <v>0</v>
      </c>
      <c r="K927" s="84" t="b">
        <v>0</v>
      </c>
      <c r="L927" s="84" t="b">
        <v>0</v>
      </c>
    </row>
    <row r="928" spans="1:12" ht="15">
      <c r="A928" s="84" t="s">
        <v>3185</v>
      </c>
      <c r="B928" s="84" t="s">
        <v>3103</v>
      </c>
      <c r="C928" s="84">
        <v>2</v>
      </c>
      <c r="D928" s="118">
        <v>0</v>
      </c>
      <c r="E928" s="118">
        <v>1.1856365769619117</v>
      </c>
      <c r="F928" s="84" t="s">
        <v>2341</v>
      </c>
      <c r="G928" s="84" t="b">
        <v>0</v>
      </c>
      <c r="H928" s="84" t="b">
        <v>0</v>
      </c>
      <c r="I928" s="84" t="b">
        <v>0</v>
      </c>
      <c r="J928" s="84" t="b">
        <v>0</v>
      </c>
      <c r="K928" s="84" t="b">
        <v>0</v>
      </c>
      <c r="L928" s="84" t="b">
        <v>0</v>
      </c>
    </row>
    <row r="929" spans="1:12" ht="15">
      <c r="A929" s="84" t="s">
        <v>3103</v>
      </c>
      <c r="B929" s="84" t="s">
        <v>3186</v>
      </c>
      <c r="C929" s="84">
        <v>2</v>
      </c>
      <c r="D929" s="118">
        <v>0</v>
      </c>
      <c r="E929" s="118">
        <v>1.1856365769619117</v>
      </c>
      <c r="F929" s="84" t="s">
        <v>2341</v>
      </c>
      <c r="G929" s="84" t="b">
        <v>0</v>
      </c>
      <c r="H929" s="84" t="b">
        <v>0</v>
      </c>
      <c r="I929" s="84" t="b">
        <v>0</v>
      </c>
      <c r="J929" s="84" t="b">
        <v>0</v>
      </c>
      <c r="K929" s="84" t="b">
        <v>0</v>
      </c>
      <c r="L929" s="84" t="b">
        <v>0</v>
      </c>
    </row>
    <row r="930" spans="1:12" ht="15">
      <c r="A930" s="84" t="s">
        <v>3186</v>
      </c>
      <c r="B930" s="84" t="s">
        <v>3187</v>
      </c>
      <c r="C930" s="84">
        <v>2</v>
      </c>
      <c r="D930" s="118">
        <v>0</v>
      </c>
      <c r="E930" s="118">
        <v>1.3617278360175928</v>
      </c>
      <c r="F930" s="84" t="s">
        <v>2341</v>
      </c>
      <c r="G930" s="84" t="b">
        <v>0</v>
      </c>
      <c r="H930" s="84" t="b">
        <v>0</v>
      </c>
      <c r="I930" s="84" t="b">
        <v>0</v>
      </c>
      <c r="J930" s="84" t="b">
        <v>0</v>
      </c>
      <c r="K930" s="84" t="b">
        <v>0</v>
      </c>
      <c r="L930" s="84" t="b">
        <v>0</v>
      </c>
    </row>
    <row r="931" spans="1:12" ht="15">
      <c r="A931" s="84" t="s">
        <v>3107</v>
      </c>
      <c r="B931" s="84" t="s">
        <v>3192</v>
      </c>
      <c r="C931" s="84">
        <v>2</v>
      </c>
      <c r="D931" s="118">
        <v>0</v>
      </c>
      <c r="E931" s="118">
        <v>1.278753600952829</v>
      </c>
      <c r="F931" s="84" t="s">
        <v>2342</v>
      </c>
      <c r="G931" s="84" t="b">
        <v>0</v>
      </c>
      <c r="H931" s="84" t="b">
        <v>0</v>
      </c>
      <c r="I931" s="84" t="b">
        <v>0</v>
      </c>
      <c r="J931" s="84" t="b">
        <v>0</v>
      </c>
      <c r="K931" s="84" t="b">
        <v>0</v>
      </c>
      <c r="L931" s="84" t="b">
        <v>0</v>
      </c>
    </row>
    <row r="932" spans="1:12" ht="15">
      <c r="A932" s="84" t="s">
        <v>3192</v>
      </c>
      <c r="B932" s="84" t="s">
        <v>2452</v>
      </c>
      <c r="C932" s="84">
        <v>2</v>
      </c>
      <c r="D932" s="118">
        <v>0</v>
      </c>
      <c r="E932" s="118">
        <v>1.0569048513364727</v>
      </c>
      <c r="F932" s="84" t="s">
        <v>2342</v>
      </c>
      <c r="G932" s="84" t="b">
        <v>0</v>
      </c>
      <c r="H932" s="84" t="b">
        <v>0</v>
      </c>
      <c r="I932" s="84" t="b">
        <v>0</v>
      </c>
      <c r="J932" s="84" t="b">
        <v>0</v>
      </c>
      <c r="K932" s="84" t="b">
        <v>0</v>
      </c>
      <c r="L932" s="84" t="b">
        <v>0</v>
      </c>
    </row>
    <row r="933" spans="1:12" ht="15">
      <c r="A933" s="84" t="s">
        <v>2452</v>
      </c>
      <c r="B933" s="84" t="s">
        <v>3193</v>
      </c>
      <c r="C933" s="84">
        <v>2</v>
      </c>
      <c r="D933" s="118">
        <v>0</v>
      </c>
      <c r="E933" s="118">
        <v>1.0569048513364727</v>
      </c>
      <c r="F933" s="84" t="s">
        <v>2342</v>
      </c>
      <c r="G933" s="84" t="b">
        <v>0</v>
      </c>
      <c r="H933" s="84" t="b">
        <v>0</v>
      </c>
      <c r="I933" s="84" t="b">
        <v>0</v>
      </c>
      <c r="J933" s="84" t="b">
        <v>0</v>
      </c>
      <c r="K933" s="84" t="b">
        <v>0</v>
      </c>
      <c r="L933" s="84" t="b">
        <v>0</v>
      </c>
    </row>
    <row r="934" spans="1:12" ht="15">
      <c r="A934" s="84" t="s">
        <v>3193</v>
      </c>
      <c r="B934" s="84" t="s">
        <v>3194</v>
      </c>
      <c r="C934" s="84">
        <v>2</v>
      </c>
      <c r="D934" s="118">
        <v>0</v>
      </c>
      <c r="E934" s="118">
        <v>1.4548448600085102</v>
      </c>
      <c r="F934" s="84" t="s">
        <v>2342</v>
      </c>
      <c r="G934" s="84" t="b">
        <v>0</v>
      </c>
      <c r="H934" s="84" t="b">
        <v>0</v>
      </c>
      <c r="I934" s="84" t="b">
        <v>0</v>
      </c>
      <c r="J934" s="84" t="b">
        <v>0</v>
      </c>
      <c r="K934" s="84" t="b">
        <v>0</v>
      </c>
      <c r="L934" s="84" t="b">
        <v>0</v>
      </c>
    </row>
    <row r="935" spans="1:12" ht="15">
      <c r="A935" s="84" t="s">
        <v>3194</v>
      </c>
      <c r="B935" s="84" t="s">
        <v>3195</v>
      </c>
      <c r="C935" s="84">
        <v>2</v>
      </c>
      <c r="D935" s="118">
        <v>0</v>
      </c>
      <c r="E935" s="118">
        <v>1.4548448600085102</v>
      </c>
      <c r="F935" s="84" t="s">
        <v>2342</v>
      </c>
      <c r="G935" s="84" t="b">
        <v>0</v>
      </c>
      <c r="H935" s="84" t="b">
        <v>0</v>
      </c>
      <c r="I935" s="84" t="b">
        <v>0</v>
      </c>
      <c r="J935" s="84" t="b">
        <v>0</v>
      </c>
      <c r="K935" s="84" t="b">
        <v>0</v>
      </c>
      <c r="L935" s="84" t="b">
        <v>0</v>
      </c>
    </row>
    <row r="936" spans="1:12" ht="15">
      <c r="A936" s="84" t="s">
        <v>3195</v>
      </c>
      <c r="B936" s="84" t="s">
        <v>3196</v>
      </c>
      <c r="C936" s="84">
        <v>2</v>
      </c>
      <c r="D936" s="118">
        <v>0</v>
      </c>
      <c r="E936" s="118">
        <v>1.4548448600085102</v>
      </c>
      <c r="F936" s="84" t="s">
        <v>2342</v>
      </c>
      <c r="G936" s="84" t="b">
        <v>0</v>
      </c>
      <c r="H936" s="84" t="b">
        <v>0</v>
      </c>
      <c r="I936" s="84" t="b">
        <v>0</v>
      </c>
      <c r="J936" s="84" t="b">
        <v>0</v>
      </c>
      <c r="K936" s="84" t="b">
        <v>0</v>
      </c>
      <c r="L936" s="84" t="b">
        <v>0</v>
      </c>
    </row>
    <row r="937" spans="1:12" ht="15">
      <c r="A937" s="84" t="s">
        <v>3196</v>
      </c>
      <c r="B937" s="84" t="s">
        <v>2411</v>
      </c>
      <c r="C937" s="84">
        <v>2</v>
      </c>
      <c r="D937" s="118">
        <v>0</v>
      </c>
      <c r="E937" s="118">
        <v>1.4548448600085102</v>
      </c>
      <c r="F937" s="84" t="s">
        <v>2342</v>
      </c>
      <c r="G937" s="84" t="b">
        <v>0</v>
      </c>
      <c r="H937" s="84" t="b">
        <v>0</v>
      </c>
      <c r="I937" s="84" t="b">
        <v>0</v>
      </c>
      <c r="J937" s="84" t="b">
        <v>0</v>
      </c>
      <c r="K937" s="84" t="b">
        <v>0</v>
      </c>
      <c r="L937" s="84" t="b">
        <v>0</v>
      </c>
    </row>
    <row r="938" spans="1:12" ht="15">
      <c r="A938" s="84" t="s">
        <v>2411</v>
      </c>
      <c r="B938" s="84" t="s">
        <v>3197</v>
      </c>
      <c r="C938" s="84">
        <v>2</v>
      </c>
      <c r="D938" s="118">
        <v>0</v>
      </c>
      <c r="E938" s="118">
        <v>1.4548448600085102</v>
      </c>
      <c r="F938" s="84" t="s">
        <v>2342</v>
      </c>
      <c r="G938" s="84" t="b">
        <v>0</v>
      </c>
      <c r="H938" s="84" t="b">
        <v>0</v>
      </c>
      <c r="I938" s="84" t="b">
        <v>0</v>
      </c>
      <c r="J938" s="84" t="b">
        <v>0</v>
      </c>
      <c r="K938" s="84" t="b">
        <v>0</v>
      </c>
      <c r="L938" s="84" t="b">
        <v>0</v>
      </c>
    </row>
    <row r="939" spans="1:12" ht="15">
      <c r="A939" s="84" t="s">
        <v>3197</v>
      </c>
      <c r="B939" s="84" t="s">
        <v>3108</v>
      </c>
      <c r="C939" s="84">
        <v>2</v>
      </c>
      <c r="D939" s="118">
        <v>0</v>
      </c>
      <c r="E939" s="118">
        <v>1.278753600952829</v>
      </c>
      <c r="F939" s="84" t="s">
        <v>2342</v>
      </c>
      <c r="G939" s="84" t="b">
        <v>0</v>
      </c>
      <c r="H939" s="84" t="b">
        <v>0</v>
      </c>
      <c r="I939" s="84" t="b">
        <v>0</v>
      </c>
      <c r="J939" s="84" t="b">
        <v>0</v>
      </c>
      <c r="K939" s="84" t="b">
        <v>0</v>
      </c>
      <c r="L939" s="84" t="b">
        <v>0</v>
      </c>
    </row>
    <row r="940" spans="1:12" ht="15">
      <c r="A940" s="84" t="s">
        <v>3108</v>
      </c>
      <c r="B940" s="84" t="s">
        <v>3198</v>
      </c>
      <c r="C940" s="84">
        <v>2</v>
      </c>
      <c r="D940" s="118">
        <v>0</v>
      </c>
      <c r="E940" s="118">
        <v>1.278753600952829</v>
      </c>
      <c r="F940" s="84" t="s">
        <v>2342</v>
      </c>
      <c r="G940" s="84" t="b">
        <v>0</v>
      </c>
      <c r="H940" s="84" t="b">
        <v>0</v>
      </c>
      <c r="I940" s="84" t="b">
        <v>0</v>
      </c>
      <c r="J940" s="84" t="b">
        <v>0</v>
      </c>
      <c r="K940" s="84" t="b">
        <v>0</v>
      </c>
      <c r="L940" s="84" t="b">
        <v>0</v>
      </c>
    </row>
    <row r="941" spans="1:12" ht="15">
      <c r="A941" s="84" t="s">
        <v>3198</v>
      </c>
      <c r="B941" s="84" t="s">
        <v>3199</v>
      </c>
      <c r="C941" s="84">
        <v>2</v>
      </c>
      <c r="D941" s="118">
        <v>0</v>
      </c>
      <c r="E941" s="118">
        <v>1.4548448600085102</v>
      </c>
      <c r="F941" s="84" t="s">
        <v>2342</v>
      </c>
      <c r="G941" s="84" t="b">
        <v>0</v>
      </c>
      <c r="H941" s="84" t="b">
        <v>0</v>
      </c>
      <c r="I941" s="84" t="b">
        <v>0</v>
      </c>
      <c r="J941" s="84" t="b">
        <v>0</v>
      </c>
      <c r="K941" s="84" t="b">
        <v>0</v>
      </c>
      <c r="L941" s="84" t="b">
        <v>0</v>
      </c>
    </row>
    <row r="942" spans="1:12" ht="15">
      <c r="A942" s="84" t="s">
        <v>3199</v>
      </c>
      <c r="B942" s="84" t="s">
        <v>3200</v>
      </c>
      <c r="C942" s="84">
        <v>2</v>
      </c>
      <c r="D942" s="118">
        <v>0</v>
      </c>
      <c r="E942" s="118">
        <v>1.4548448600085102</v>
      </c>
      <c r="F942" s="84" t="s">
        <v>2342</v>
      </c>
      <c r="G942" s="84" t="b">
        <v>0</v>
      </c>
      <c r="H942" s="84" t="b">
        <v>0</v>
      </c>
      <c r="I942" s="84" t="b">
        <v>0</v>
      </c>
      <c r="J942" s="84" t="b">
        <v>0</v>
      </c>
      <c r="K942" s="84" t="b">
        <v>0</v>
      </c>
      <c r="L942" s="84" t="b">
        <v>0</v>
      </c>
    </row>
    <row r="943" spans="1:12" ht="15">
      <c r="A943" s="84" t="s">
        <v>3200</v>
      </c>
      <c r="B943" s="84" t="s">
        <v>3201</v>
      </c>
      <c r="C943" s="84">
        <v>2</v>
      </c>
      <c r="D943" s="118">
        <v>0</v>
      </c>
      <c r="E943" s="118">
        <v>1.4548448600085102</v>
      </c>
      <c r="F943" s="84" t="s">
        <v>2342</v>
      </c>
      <c r="G943" s="84" t="b">
        <v>0</v>
      </c>
      <c r="H943" s="84" t="b">
        <v>0</v>
      </c>
      <c r="I943" s="84" t="b">
        <v>0</v>
      </c>
      <c r="J943" s="84" t="b">
        <v>0</v>
      </c>
      <c r="K943" s="84" t="b">
        <v>0</v>
      </c>
      <c r="L943" s="84" t="b">
        <v>0</v>
      </c>
    </row>
    <row r="944" spans="1:12" ht="15">
      <c r="A944" s="84" t="s">
        <v>3201</v>
      </c>
      <c r="B944" s="84" t="s">
        <v>2452</v>
      </c>
      <c r="C944" s="84">
        <v>2</v>
      </c>
      <c r="D944" s="118">
        <v>0</v>
      </c>
      <c r="E944" s="118">
        <v>1.0569048513364727</v>
      </c>
      <c r="F944" s="84" t="s">
        <v>2342</v>
      </c>
      <c r="G944" s="84" t="b">
        <v>0</v>
      </c>
      <c r="H944" s="84" t="b">
        <v>0</v>
      </c>
      <c r="I944" s="84" t="b">
        <v>0</v>
      </c>
      <c r="J944" s="84" t="b">
        <v>0</v>
      </c>
      <c r="K944" s="84" t="b">
        <v>0</v>
      </c>
      <c r="L944" s="84" t="b">
        <v>0</v>
      </c>
    </row>
    <row r="945" spans="1:12" ht="15">
      <c r="A945" s="84" t="s">
        <v>2452</v>
      </c>
      <c r="B945" s="84" t="s">
        <v>3202</v>
      </c>
      <c r="C945" s="84">
        <v>2</v>
      </c>
      <c r="D945" s="118">
        <v>0</v>
      </c>
      <c r="E945" s="118">
        <v>1.0569048513364727</v>
      </c>
      <c r="F945" s="84" t="s">
        <v>2342</v>
      </c>
      <c r="G945" s="84" t="b">
        <v>0</v>
      </c>
      <c r="H945" s="84" t="b">
        <v>0</v>
      </c>
      <c r="I945" s="84" t="b">
        <v>0</v>
      </c>
      <c r="J945" s="84" t="b">
        <v>0</v>
      </c>
      <c r="K945" s="84" t="b">
        <v>0</v>
      </c>
      <c r="L945" s="84" t="b">
        <v>0</v>
      </c>
    </row>
    <row r="946" spans="1:12" ht="15">
      <c r="A946" s="84" t="s">
        <v>3202</v>
      </c>
      <c r="B946" s="84" t="s">
        <v>3203</v>
      </c>
      <c r="C946" s="84">
        <v>2</v>
      </c>
      <c r="D946" s="118">
        <v>0</v>
      </c>
      <c r="E946" s="118">
        <v>1.4548448600085102</v>
      </c>
      <c r="F946" s="84" t="s">
        <v>2342</v>
      </c>
      <c r="G946" s="84" t="b">
        <v>0</v>
      </c>
      <c r="H946" s="84" t="b">
        <v>0</v>
      </c>
      <c r="I946" s="84" t="b">
        <v>0</v>
      </c>
      <c r="J946" s="84" t="b">
        <v>0</v>
      </c>
      <c r="K946" s="84" t="b">
        <v>0</v>
      </c>
      <c r="L946" s="84" t="b">
        <v>0</v>
      </c>
    </row>
    <row r="947" spans="1:12" ht="15">
      <c r="A947" s="84" t="s">
        <v>3203</v>
      </c>
      <c r="B947" s="84" t="s">
        <v>3204</v>
      </c>
      <c r="C947" s="84">
        <v>2</v>
      </c>
      <c r="D947" s="118">
        <v>0</v>
      </c>
      <c r="E947" s="118">
        <v>1.4548448600085102</v>
      </c>
      <c r="F947" s="84" t="s">
        <v>2342</v>
      </c>
      <c r="G947" s="84" t="b">
        <v>0</v>
      </c>
      <c r="H947" s="84" t="b">
        <v>0</v>
      </c>
      <c r="I947" s="84" t="b">
        <v>0</v>
      </c>
      <c r="J947" s="84" t="b">
        <v>0</v>
      </c>
      <c r="K947" s="84" t="b">
        <v>0</v>
      </c>
      <c r="L94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3234</v>
      </c>
      <c r="B2" s="122" t="s">
        <v>3235</v>
      </c>
      <c r="C2" s="119" t="s">
        <v>3236</v>
      </c>
    </row>
    <row r="3" spans="1:3" ht="15">
      <c r="A3" s="121" t="s">
        <v>2319</v>
      </c>
      <c r="B3" s="121" t="s">
        <v>2319</v>
      </c>
      <c r="C3" s="34">
        <v>43</v>
      </c>
    </row>
    <row r="4" spans="1:3" ht="15">
      <c r="A4" s="121" t="s">
        <v>2320</v>
      </c>
      <c r="B4" s="121" t="s">
        <v>2320</v>
      </c>
      <c r="C4" s="34">
        <v>23</v>
      </c>
    </row>
    <row r="5" spans="1:3" ht="15">
      <c r="A5" s="121" t="s">
        <v>2320</v>
      </c>
      <c r="B5" s="121" t="s">
        <v>2325</v>
      </c>
      <c r="C5" s="34">
        <v>1</v>
      </c>
    </row>
    <row r="6" spans="1:3" ht="15">
      <c r="A6" s="121" t="s">
        <v>2321</v>
      </c>
      <c r="B6" s="121" t="s">
        <v>2321</v>
      </c>
      <c r="C6" s="34">
        <v>19</v>
      </c>
    </row>
    <row r="7" spans="1:3" ht="15">
      <c r="A7" s="121" t="s">
        <v>2322</v>
      </c>
      <c r="B7" s="121" t="s">
        <v>2322</v>
      </c>
      <c r="C7" s="34">
        <v>31</v>
      </c>
    </row>
    <row r="8" spans="1:3" ht="15">
      <c r="A8" s="121" t="s">
        <v>2323</v>
      </c>
      <c r="B8" s="121" t="s">
        <v>2323</v>
      </c>
      <c r="C8" s="34">
        <v>16</v>
      </c>
    </row>
    <row r="9" spans="1:3" ht="15">
      <c r="A9" s="121" t="s">
        <v>2324</v>
      </c>
      <c r="B9" s="121" t="s">
        <v>2324</v>
      </c>
      <c r="C9" s="34">
        <v>17</v>
      </c>
    </row>
    <row r="10" spans="1:3" ht="15">
      <c r="A10" s="121" t="s">
        <v>2325</v>
      </c>
      <c r="B10" s="121" t="s">
        <v>2320</v>
      </c>
      <c r="C10" s="34">
        <v>1</v>
      </c>
    </row>
    <row r="11" spans="1:3" ht="15">
      <c r="A11" s="121" t="s">
        <v>2325</v>
      </c>
      <c r="B11" s="121" t="s">
        <v>2325</v>
      </c>
      <c r="C11" s="34">
        <v>7</v>
      </c>
    </row>
    <row r="12" spans="1:3" ht="15">
      <c r="A12" s="121" t="s">
        <v>2326</v>
      </c>
      <c r="B12" s="121" t="s">
        <v>2326</v>
      </c>
      <c r="C12" s="34">
        <v>6</v>
      </c>
    </row>
    <row r="13" spans="1:3" ht="15">
      <c r="A13" s="121" t="s">
        <v>2327</v>
      </c>
      <c r="B13" s="121" t="s">
        <v>2327</v>
      </c>
      <c r="C13" s="34">
        <v>5</v>
      </c>
    </row>
    <row r="14" spans="1:3" ht="15">
      <c r="A14" s="121" t="s">
        <v>2328</v>
      </c>
      <c r="B14" s="121" t="s">
        <v>2328</v>
      </c>
      <c r="C14" s="34">
        <v>5</v>
      </c>
    </row>
    <row r="15" spans="1:3" ht="15">
      <c r="A15" s="121" t="s">
        <v>2329</v>
      </c>
      <c r="B15" s="121" t="s">
        <v>2329</v>
      </c>
      <c r="C15" s="34">
        <v>4</v>
      </c>
    </row>
    <row r="16" spans="1:3" ht="15">
      <c r="A16" s="121" t="s">
        <v>2330</v>
      </c>
      <c r="B16" s="121" t="s">
        <v>2330</v>
      </c>
      <c r="C16" s="34">
        <v>3</v>
      </c>
    </row>
    <row r="17" spans="1:3" ht="15">
      <c r="A17" s="121" t="s">
        <v>2331</v>
      </c>
      <c r="B17" s="121" t="s">
        <v>2331</v>
      </c>
      <c r="C17" s="34">
        <v>3</v>
      </c>
    </row>
    <row r="18" spans="1:3" ht="15">
      <c r="A18" s="121" t="s">
        <v>2332</v>
      </c>
      <c r="B18" s="121" t="s">
        <v>2332</v>
      </c>
      <c r="C18" s="34">
        <v>2</v>
      </c>
    </row>
    <row r="19" spans="1:3" ht="15">
      <c r="A19" s="121" t="s">
        <v>2333</v>
      </c>
      <c r="B19" s="121" t="s">
        <v>2333</v>
      </c>
      <c r="C19" s="34">
        <v>1</v>
      </c>
    </row>
    <row r="20" spans="1:3" ht="15">
      <c r="A20" s="121" t="s">
        <v>2334</v>
      </c>
      <c r="B20" s="121" t="s">
        <v>2334</v>
      </c>
      <c r="C20" s="34">
        <v>1</v>
      </c>
    </row>
    <row r="21" spans="1:3" ht="15">
      <c r="A21" s="121" t="s">
        <v>2335</v>
      </c>
      <c r="B21" s="121" t="s">
        <v>2335</v>
      </c>
      <c r="C21" s="34">
        <v>1</v>
      </c>
    </row>
    <row r="22" spans="1:3" ht="15">
      <c r="A22" s="121" t="s">
        <v>2336</v>
      </c>
      <c r="B22" s="121" t="s">
        <v>2336</v>
      </c>
      <c r="C22" s="34">
        <v>2</v>
      </c>
    </row>
    <row r="23" spans="1:3" ht="15">
      <c r="A23" s="121" t="s">
        <v>2337</v>
      </c>
      <c r="B23" s="121" t="s">
        <v>2337</v>
      </c>
      <c r="C23" s="34">
        <v>1</v>
      </c>
    </row>
    <row r="24" spans="1:3" ht="15">
      <c r="A24" s="121" t="s">
        <v>2338</v>
      </c>
      <c r="B24" s="121" t="s">
        <v>2338</v>
      </c>
      <c r="C24" s="34">
        <v>1</v>
      </c>
    </row>
    <row r="25" spans="1:3" ht="15">
      <c r="A25" s="121" t="s">
        <v>2339</v>
      </c>
      <c r="B25" s="121" t="s">
        <v>2339</v>
      </c>
      <c r="C25" s="34">
        <v>1</v>
      </c>
    </row>
    <row r="26" spans="1:3" ht="15">
      <c r="A26" s="121" t="s">
        <v>2340</v>
      </c>
      <c r="B26" s="121" t="s">
        <v>2340</v>
      </c>
      <c r="C26" s="34">
        <v>1</v>
      </c>
    </row>
    <row r="27" spans="1:3" ht="15">
      <c r="A27" s="121" t="s">
        <v>2341</v>
      </c>
      <c r="B27" s="121" t="s">
        <v>2341</v>
      </c>
      <c r="C27" s="34">
        <v>2</v>
      </c>
    </row>
    <row r="28" spans="1:3" ht="15">
      <c r="A28" s="121" t="s">
        <v>2342</v>
      </c>
      <c r="B28" s="121" t="s">
        <v>2342</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3242</v>
      </c>
      <c r="B1" s="13" t="s">
        <v>17</v>
      </c>
    </row>
    <row r="2" spans="1:2" ht="15">
      <c r="A2" s="78" t="s">
        <v>3243</v>
      </c>
      <c r="B2" s="78" t="s">
        <v>3249</v>
      </c>
    </row>
    <row r="3" spans="1:2" ht="15">
      <c r="A3" s="78" t="s">
        <v>3244</v>
      </c>
      <c r="B3" s="78" t="s">
        <v>3250</v>
      </c>
    </row>
    <row r="4" spans="1:2" ht="15">
      <c r="A4" s="78" t="s">
        <v>3245</v>
      </c>
      <c r="B4" s="78" t="s">
        <v>3251</v>
      </c>
    </row>
    <row r="5" spans="1:2" ht="15">
      <c r="A5" s="78" t="s">
        <v>3246</v>
      </c>
      <c r="B5" s="78" t="s">
        <v>3252</v>
      </c>
    </row>
    <row r="6" spans="1:2" ht="15">
      <c r="A6" s="78" t="s">
        <v>3247</v>
      </c>
      <c r="B6" s="78" t="s">
        <v>3253</v>
      </c>
    </row>
    <row r="7" spans="1:2" ht="15">
      <c r="A7" s="78" t="s">
        <v>3248</v>
      </c>
      <c r="B7" s="78" t="s">
        <v>3250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2318</v>
      </c>
      <c r="BB2" s="13" t="s">
        <v>2356</v>
      </c>
      <c r="BC2" s="13" t="s">
        <v>2357</v>
      </c>
      <c r="BD2" s="119" t="s">
        <v>3223</v>
      </c>
      <c r="BE2" s="119" t="s">
        <v>3224</v>
      </c>
      <c r="BF2" s="119" t="s">
        <v>3225</v>
      </c>
      <c r="BG2" s="119" t="s">
        <v>3226</v>
      </c>
      <c r="BH2" s="119" t="s">
        <v>3227</v>
      </c>
      <c r="BI2" s="119" t="s">
        <v>3228</v>
      </c>
      <c r="BJ2" s="119" t="s">
        <v>3229</v>
      </c>
      <c r="BK2" s="119" t="s">
        <v>3230</v>
      </c>
      <c r="BL2" s="119" t="s">
        <v>3231</v>
      </c>
    </row>
    <row r="3" spans="1:64" ht="15" customHeight="1">
      <c r="A3" s="64" t="s">
        <v>212</v>
      </c>
      <c r="B3" s="64" t="s">
        <v>212</v>
      </c>
      <c r="C3" s="65"/>
      <c r="D3" s="66"/>
      <c r="E3" s="67"/>
      <c r="F3" s="68"/>
      <c r="G3" s="65"/>
      <c r="H3" s="69"/>
      <c r="I3" s="70"/>
      <c r="J3" s="70"/>
      <c r="K3" s="34" t="s">
        <v>65</v>
      </c>
      <c r="L3" s="71">
        <v>3</v>
      </c>
      <c r="M3" s="71"/>
      <c r="N3" s="72"/>
      <c r="O3" s="78" t="s">
        <v>176</v>
      </c>
      <c r="P3" s="80">
        <v>43619.08559027778</v>
      </c>
      <c r="Q3" s="78" t="s">
        <v>387</v>
      </c>
      <c r="R3" s="83" t="s">
        <v>490</v>
      </c>
      <c r="S3" s="78" t="s">
        <v>516</v>
      </c>
      <c r="T3" s="78" t="s">
        <v>525</v>
      </c>
      <c r="U3" s="78"/>
      <c r="V3" s="83" t="s">
        <v>592</v>
      </c>
      <c r="W3" s="80">
        <v>43619.08559027778</v>
      </c>
      <c r="X3" s="83" t="s">
        <v>695</v>
      </c>
      <c r="Y3" s="78">
        <v>-37.81959811</v>
      </c>
      <c r="Z3" s="78">
        <v>144.9674347</v>
      </c>
      <c r="AA3" s="84" t="s">
        <v>884</v>
      </c>
      <c r="AB3" s="78"/>
      <c r="AC3" s="78" t="b">
        <v>0</v>
      </c>
      <c r="AD3" s="78">
        <v>0</v>
      </c>
      <c r="AE3" s="84" t="s">
        <v>1083</v>
      </c>
      <c r="AF3" s="78" t="b">
        <v>0</v>
      </c>
      <c r="AG3" s="78" t="s">
        <v>1096</v>
      </c>
      <c r="AH3" s="78"/>
      <c r="AI3" s="84" t="s">
        <v>1083</v>
      </c>
      <c r="AJ3" s="78" t="b">
        <v>0</v>
      </c>
      <c r="AK3" s="78">
        <v>0</v>
      </c>
      <c r="AL3" s="84" t="s">
        <v>1083</v>
      </c>
      <c r="AM3" s="78" t="s">
        <v>1108</v>
      </c>
      <c r="AN3" s="78" t="b">
        <v>0</v>
      </c>
      <c r="AO3" s="84" t="s">
        <v>884</v>
      </c>
      <c r="AP3" s="78" t="s">
        <v>176</v>
      </c>
      <c r="AQ3" s="78">
        <v>0</v>
      </c>
      <c r="AR3" s="78">
        <v>0</v>
      </c>
      <c r="AS3" s="78" t="s">
        <v>1123</v>
      </c>
      <c r="AT3" s="78" t="s">
        <v>1130</v>
      </c>
      <c r="AU3" s="78" t="s">
        <v>1135</v>
      </c>
      <c r="AV3" s="78" t="s">
        <v>1140</v>
      </c>
      <c r="AW3" s="78" t="s">
        <v>1147</v>
      </c>
      <c r="AX3" s="78" t="s">
        <v>1154</v>
      </c>
      <c r="AY3" s="78" t="s">
        <v>1161</v>
      </c>
      <c r="AZ3" s="83" t="s">
        <v>1163</v>
      </c>
      <c r="BA3">
        <v>1</v>
      </c>
      <c r="BB3" s="78" t="str">
        <f>REPLACE(INDEX(GroupVertices[Group],MATCH(Edges25[[#This Row],[Vertex 1]],GroupVertices[Vertex],0)),1,1,"")</f>
        <v>1</v>
      </c>
      <c r="BC3" s="78" t="str">
        <f>REPLACE(INDEX(GroupVertices[Group],MATCH(Edges25[[#This Row],[Vertex 2]],GroupVertices[Vertex],0)),1,1,"")</f>
        <v>1</v>
      </c>
      <c r="BD3" s="48">
        <v>4</v>
      </c>
      <c r="BE3" s="49">
        <v>16</v>
      </c>
      <c r="BF3" s="48">
        <v>1</v>
      </c>
      <c r="BG3" s="49">
        <v>4</v>
      </c>
      <c r="BH3" s="48">
        <v>0</v>
      </c>
      <c r="BI3" s="49">
        <v>0</v>
      </c>
      <c r="BJ3" s="48">
        <v>20</v>
      </c>
      <c r="BK3" s="49">
        <v>80</v>
      </c>
      <c r="BL3" s="48">
        <v>25</v>
      </c>
    </row>
    <row r="4" spans="1:64" ht="15" customHeight="1">
      <c r="A4" s="64" t="s">
        <v>213</v>
      </c>
      <c r="B4" s="64" t="s">
        <v>315</v>
      </c>
      <c r="C4" s="65"/>
      <c r="D4" s="66"/>
      <c r="E4" s="67"/>
      <c r="F4" s="68"/>
      <c r="G4" s="65"/>
      <c r="H4" s="69"/>
      <c r="I4" s="70"/>
      <c r="J4" s="70"/>
      <c r="K4" s="34" t="s">
        <v>65</v>
      </c>
      <c r="L4" s="77">
        <v>4</v>
      </c>
      <c r="M4" s="77"/>
      <c r="N4" s="72"/>
      <c r="O4" s="79" t="s">
        <v>385</v>
      </c>
      <c r="P4" s="81">
        <v>43620.696805555555</v>
      </c>
      <c r="Q4" s="79" t="s">
        <v>388</v>
      </c>
      <c r="R4" s="79"/>
      <c r="S4" s="79"/>
      <c r="T4" s="79"/>
      <c r="U4" s="82" t="s">
        <v>544</v>
      </c>
      <c r="V4" s="82" t="s">
        <v>544</v>
      </c>
      <c r="W4" s="81">
        <v>43620.696805555555</v>
      </c>
      <c r="X4" s="82" t="s">
        <v>696</v>
      </c>
      <c r="Y4" s="79"/>
      <c r="Z4" s="79"/>
      <c r="AA4" s="85" t="s">
        <v>885</v>
      </c>
      <c r="AB4" s="79"/>
      <c r="AC4" s="79" t="b">
        <v>0</v>
      </c>
      <c r="AD4" s="79">
        <v>0</v>
      </c>
      <c r="AE4" s="85" t="s">
        <v>1083</v>
      </c>
      <c r="AF4" s="79" t="b">
        <v>0</v>
      </c>
      <c r="AG4" s="79" t="s">
        <v>1096</v>
      </c>
      <c r="AH4" s="79"/>
      <c r="AI4" s="85" t="s">
        <v>1083</v>
      </c>
      <c r="AJ4" s="79" t="b">
        <v>0</v>
      </c>
      <c r="AK4" s="79">
        <v>1</v>
      </c>
      <c r="AL4" s="85" t="s">
        <v>997</v>
      </c>
      <c r="AM4" s="79" t="s">
        <v>1109</v>
      </c>
      <c r="AN4" s="79" t="b">
        <v>0</v>
      </c>
      <c r="AO4" s="85" t="s">
        <v>997</v>
      </c>
      <c r="AP4" s="79" t="s">
        <v>176</v>
      </c>
      <c r="AQ4" s="79">
        <v>0</v>
      </c>
      <c r="AR4" s="79">
        <v>0</v>
      </c>
      <c r="AS4" s="79"/>
      <c r="AT4" s="79"/>
      <c r="AU4" s="79"/>
      <c r="AV4" s="79"/>
      <c r="AW4" s="79"/>
      <c r="AX4" s="79"/>
      <c r="AY4" s="79"/>
      <c r="AZ4" s="79"/>
      <c r="BA4">
        <v>1</v>
      </c>
      <c r="BB4" s="78" t="str">
        <f>REPLACE(INDEX(GroupVertices[Group],MATCH(Edges25[[#This Row],[Vertex 1]],GroupVertices[Vertex],0)),1,1,"")</f>
        <v>11</v>
      </c>
      <c r="BC4" s="78" t="str">
        <f>REPLACE(INDEX(GroupVertices[Group],MATCH(Edges25[[#This Row],[Vertex 2]],GroupVertices[Vertex],0)),1,1,"")</f>
        <v>11</v>
      </c>
      <c r="BD4" s="48">
        <v>1</v>
      </c>
      <c r="BE4" s="49">
        <v>12.5</v>
      </c>
      <c r="BF4" s="48">
        <v>0</v>
      </c>
      <c r="BG4" s="49">
        <v>0</v>
      </c>
      <c r="BH4" s="48">
        <v>0</v>
      </c>
      <c r="BI4" s="49">
        <v>0</v>
      </c>
      <c r="BJ4" s="48">
        <v>7</v>
      </c>
      <c r="BK4" s="49">
        <v>87.5</v>
      </c>
      <c r="BL4" s="48">
        <v>8</v>
      </c>
    </row>
    <row r="5" spans="1:64" ht="15">
      <c r="A5" s="64" t="s">
        <v>214</v>
      </c>
      <c r="B5" s="64" t="s">
        <v>214</v>
      </c>
      <c r="C5" s="65"/>
      <c r="D5" s="66"/>
      <c r="E5" s="67"/>
      <c r="F5" s="68"/>
      <c r="G5" s="65"/>
      <c r="H5" s="69"/>
      <c r="I5" s="70"/>
      <c r="J5" s="70"/>
      <c r="K5" s="34" t="s">
        <v>65</v>
      </c>
      <c r="L5" s="77">
        <v>5</v>
      </c>
      <c r="M5" s="77"/>
      <c r="N5" s="72"/>
      <c r="O5" s="79" t="s">
        <v>176</v>
      </c>
      <c r="P5" s="81">
        <v>43621.11582175926</v>
      </c>
      <c r="Q5" s="79" t="s">
        <v>389</v>
      </c>
      <c r="R5" s="82" t="s">
        <v>491</v>
      </c>
      <c r="S5" s="79" t="s">
        <v>517</v>
      </c>
      <c r="T5" s="79"/>
      <c r="U5" s="79"/>
      <c r="V5" s="82" t="s">
        <v>593</v>
      </c>
      <c r="W5" s="81">
        <v>43621.11582175926</v>
      </c>
      <c r="X5" s="82" t="s">
        <v>697</v>
      </c>
      <c r="Y5" s="79"/>
      <c r="Z5" s="79"/>
      <c r="AA5" s="85" t="s">
        <v>886</v>
      </c>
      <c r="AB5" s="79"/>
      <c r="AC5" s="79" t="b">
        <v>0</v>
      </c>
      <c r="AD5" s="79">
        <v>0</v>
      </c>
      <c r="AE5" s="85" t="s">
        <v>1083</v>
      </c>
      <c r="AF5" s="79" t="b">
        <v>1</v>
      </c>
      <c r="AG5" s="79" t="s">
        <v>1097</v>
      </c>
      <c r="AH5" s="79"/>
      <c r="AI5" s="85" t="s">
        <v>1104</v>
      </c>
      <c r="AJ5" s="79" t="b">
        <v>0</v>
      </c>
      <c r="AK5" s="79">
        <v>0</v>
      </c>
      <c r="AL5" s="85" t="s">
        <v>1083</v>
      </c>
      <c r="AM5" s="79" t="s">
        <v>1110</v>
      </c>
      <c r="AN5" s="79" t="b">
        <v>0</v>
      </c>
      <c r="AO5" s="85" t="s">
        <v>886</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18</v>
      </c>
      <c r="BK5" s="49">
        <v>100</v>
      </c>
      <c r="BL5" s="48">
        <v>18</v>
      </c>
    </row>
    <row r="6" spans="1:64" ht="15">
      <c r="A6" s="64" t="s">
        <v>215</v>
      </c>
      <c r="B6" s="64" t="s">
        <v>215</v>
      </c>
      <c r="C6" s="65"/>
      <c r="D6" s="66"/>
      <c r="E6" s="67"/>
      <c r="F6" s="68"/>
      <c r="G6" s="65"/>
      <c r="H6" s="69"/>
      <c r="I6" s="70"/>
      <c r="J6" s="70"/>
      <c r="K6" s="34" t="s">
        <v>65</v>
      </c>
      <c r="L6" s="77">
        <v>6</v>
      </c>
      <c r="M6" s="77"/>
      <c r="N6" s="72"/>
      <c r="O6" s="79" t="s">
        <v>176</v>
      </c>
      <c r="P6" s="81">
        <v>43627.44511574074</v>
      </c>
      <c r="Q6" s="79" t="s">
        <v>390</v>
      </c>
      <c r="R6" s="79"/>
      <c r="S6" s="79"/>
      <c r="T6" s="79"/>
      <c r="U6" s="82" t="s">
        <v>545</v>
      </c>
      <c r="V6" s="82" t="s">
        <v>545</v>
      </c>
      <c r="W6" s="81">
        <v>43627.44511574074</v>
      </c>
      <c r="X6" s="82" t="s">
        <v>698</v>
      </c>
      <c r="Y6" s="79"/>
      <c r="Z6" s="79"/>
      <c r="AA6" s="85" t="s">
        <v>887</v>
      </c>
      <c r="AB6" s="79"/>
      <c r="AC6" s="79" t="b">
        <v>0</v>
      </c>
      <c r="AD6" s="79">
        <v>3</v>
      </c>
      <c r="AE6" s="85" t="s">
        <v>1083</v>
      </c>
      <c r="AF6" s="79" t="b">
        <v>0</v>
      </c>
      <c r="AG6" s="79" t="s">
        <v>1097</v>
      </c>
      <c r="AH6" s="79"/>
      <c r="AI6" s="85" t="s">
        <v>1083</v>
      </c>
      <c r="AJ6" s="79" t="b">
        <v>0</v>
      </c>
      <c r="AK6" s="79">
        <v>2</v>
      </c>
      <c r="AL6" s="85" t="s">
        <v>1083</v>
      </c>
      <c r="AM6" s="79" t="s">
        <v>1109</v>
      </c>
      <c r="AN6" s="79" t="b">
        <v>0</v>
      </c>
      <c r="AO6" s="85" t="s">
        <v>887</v>
      </c>
      <c r="AP6" s="79" t="s">
        <v>176</v>
      </c>
      <c r="AQ6" s="79">
        <v>0</v>
      </c>
      <c r="AR6" s="79">
        <v>0</v>
      </c>
      <c r="AS6" s="79"/>
      <c r="AT6" s="79"/>
      <c r="AU6" s="79"/>
      <c r="AV6" s="79"/>
      <c r="AW6" s="79"/>
      <c r="AX6" s="79"/>
      <c r="AY6" s="79"/>
      <c r="AZ6" s="79"/>
      <c r="BA6">
        <v>1</v>
      </c>
      <c r="BB6" s="78" t="str">
        <f>REPLACE(INDEX(GroupVertices[Group],MATCH(Edges25[[#This Row],[Vertex 1]],GroupVertices[Vertex],0)),1,1,"")</f>
        <v>24</v>
      </c>
      <c r="BC6" s="78" t="str">
        <f>REPLACE(INDEX(GroupVertices[Group],MATCH(Edges25[[#This Row],[Vertex 2]],GroupVertices[Vertex],0)),1,1,"")</f>
        <v>24</v>
      </c>
      <c r="BD6" s="48">
        <v>0</v>
      </c>
      <c r="BE6" s="49">
        <v>0</v>
      </c>
      <c r="BF6" s="48">
        <v>0</v>
      </c>
      <c r="BG6" s="49">
        <v>0</v>
      </c>
      <c r="BH6" s="48">
        <v>0</v>
      </c>
      <c r="BI6" s="49">
        <v>0</v>
      </c>
      <c r="BJ6" s="48">
        <v>48</v>
      </c>
      <c r="BK6" s="49">
        <v>100</v>
      </c>
      <c r="BL6" s="48">
        <v>48</v>
      </c>
    </row>
    <row r="7" spans="1:64" ht="15">
      <c r="A7" s="64" t="s">
        <v>216</v>
      </c>
      <c r="B7" s="64" t="s">
        <v>215</v>
      </c>
      <c r="C7" s="65"/>
      <c r="D7" s="66"/>
      <c r="E7" s="67"/>
      <c r="F7" s="68"/>
      <c r="G7" s="65"/>
      <c r="H7" s="69"/>
      <c r="I7" s="70"/>
      <c r="J7" s="70"/>
      <c r="K7" s="34" t="s">
        <v>65</v>
      </c>
      <c r="L7" s="77">
        <v>7</v>
      </c>
      <c r="M7" s="77"/>
      <c r="N7" s="72"/>
      <c r="O7" s="79" t="s">
        <v>385</v>
      </c>
      <c r="P7" s="81">
        <v>43627.494097222225</v>
      </c>
      <c r="Q7" s="79" t="s">
        <v>391</v>
      </c>
      <c r="R7" s="79"/>
      <c r="S7" s="79"/>
      <c r="T7" s="79"/>
      <c r="U7" s="79"/>
      <c r="V7" s="82" t="s">
        <v>594</v>
      </c>
      <c r="W7" s="81">
        <v>43627.494097222225</v>
      </c>
      <c r="X7" s="82" t="s">
        <v>699</v>
      </c>
      <c r="Y7" s="79"/>
      <c r="Z7" s="79"/>
      <c r="AA7" s="85" t="s">
        <v>888</v>
      </c>
      <c r="AB7" s="79"/>
      <c r="AC7" s="79" t="b">
        <v>0</v>
      </c>
      <c r="AD7" s="79">
        <v>0</v>
      </c>
      <c r="AE7" s="85" t="s">
        <v>1083</v>
      </c>
      <c r="AF7" s="79" t="b">
        <v>0</v>
      </c>
      <c r="AG7" s="79" t="s">
        <v>1097</v>
      </c>
      <c r="AH7" s="79"/>
      <c r="AI7" s="85" t="s">
        <v>1083</v>
      </c>
      <c r="AJ7" s="79" t="b">
        <v>0</v>
      </c>
      <c r="AK7" s="79">
        <v>2</v>
      </c>
      <c r="AL7" s="85" t="s">
        <v>887</v>
      </c>
      <c r="AM7" s="79" t="s">
        <v>1109</v>
      </c>
      <c r="AN7" s="79" t="b">
        <v>0</v>
      </c>
      <c r="AO7" s="85" t="s">
        <v>887</v>
      </c>
      <c r="AP7" s="79" t="s">
        <v>176</v>
      </c>
      <c r="AQ7" s="79">
        <v>0</v>
      </c>
      <c r="AR7" s="79">
        <v>0</v>
      </c>
      <c r="AS7" s="79"/>
      <c r="AT7" s="79"/>
      <c r="AU7" s="79"/>
      <c r="AV7" s="79"/>
      <c r="AW7" s="79"/>
      <c r="AX7" s="79"/>
      <c r="AY7" s="79"/>
      <c r="AZ7" s="79"/>
      <c r="BA7">
        <v>1</v>
      </c>
      <c r="BB7" s="78" t="str">
        <f>REPLACE(INDEX(GroupVertices[Group],MATCH(Edges25[[#This Row],[Vertex 1]],GroupVertices[Vertex],0)),1,1,"")</f>
        <v>24</v>
      </c>
      <c r="BC7" s="78" t="str">
        <f>REPLACE(INDEX(GroupVertices[Group],MATCH(Edges25[[#This Row],[Vertex 2]],GroupVertices[Vertex],0)),1,1,"")</f>
        <v>24</v>
      </c>
      <c r="BD7" s="48">
        <v>0</v>
      </c>
      <c r="BE7" s="49">
        <v>0</v>
      </c>
      <c r="BF7" s="48">
        <v>0</v>
      </c>
      <c r="BG7" s="49">
        <v>0</v>
      </c>
      <c r="BH7" s="48">
        <v>0</v>
      </c>
      <c r="BI7" s="49">
        <v>0</v>
      </c>
      <c r="BJ7" s="48">
        <v>25</v>
      </c>
      <c r="BK7" s="49">
        <v>100</v>
      </c>
      <c r="BL7" s="48">
        <v>25</v>
      </c>
    </row>
    <row r="8" spans="1:64" ht="15">
      <c r="A8" s="64" t="s">
        <v>217</v>
      </c>
      <c r="B8" s="64" t="s">
        <v>231</v>
      </c>
      <c r="C8" s="65"/>
      <c r="D8" s="66"/>
      <c r="E8" s="67"/>
      <c r="F8" s="68"/>
      <c r="G8" s="65"/>
      <c r="H8" s="69"/>
      <c r="I8" s="70"/>
      <c r="J8" s="70"/>
      <c r="K8" s="34" t="s">
        <v>65</v>
      </c>
      <c r="L8" s="77">
        <v>8</v>
      </c>
      <c r="M8" s="77"/>
      <c r="N8" s="72"/>
      <c r="O8" s="79" t="s">
        <v>385</v>
      </c>
      <c r="P8" s="81">
        <v>43627.551354166666</v>
      </c>
      <c r="Q8" s="79" t="s">
        <v>392</v>
      </c>
      <c r="R8" s="79"/>
      <c r="S8" s="79"/>
      <c r="T8" s="79"/>
      <c r="U8" s="79"/>
      <c r="V8" s="82" t="s">
        <v>595</v>
      </c>
      <c r="W8" s="81">
        <v>43627.551354166666</v>
      </c>
      <c r="X8" s="82" t="s">
        <v>700</v>
      </c>
      <c r="Y8" s="79"/>
      <c r="Z8" s="79"/>
      <c r="AA8" s="85" t="s">
        <v>889</v>
      </c>
      <c r="AB8" s="79"/>
      <c r="AC8" s="79" t="b">
        <v>0</v>
      </c>
      <c r="AD8" s="79">
        <v>0</v>
      </c>
      <c r="AE8" s="85" t="s">
        <v>1083</v>
      </c>
      <c r="AF8" s="79" t="b">
        <v>0</v>
      </c>
      <c r="AG8" s="79" t="s">
        <v>1098</v>
      </c>
      <c r="AH8" s="79"/>
      <c r="AI8" s="85" t="s">
        <v>1083</v>
      </c>
      <c r="AJ8" s="79" t="b">
        <v>0</v>
      </c>
      <c r="AK8" s="79">
        <v>1</v>
      </c>
      <c r="AL8" s="85" t="s">
        <v>903</v>
      </c>
      <c r="AM8" s="79" t="s">
        <v>1110</v>
      </c>
      <c r="AN8" s="79" t="b">
        <v>0</v>
      </c>
      <c r="AO8" s="85" t="s">
        <v>903</v>
      </c>
      <c r="AP8" s="79" t="s">
        <v>176</v>
      </c>
      <c r="AQ8" s="79">
        <v>0</v>
      </c>
      <c r="AR8" s="79">
        <v>0</v>
      </c>
      <c r="AS8" s="79"/>
      <c r="AT8" s="79"/>
      <c r="AU8" s="79"/>
      <c r="AV8" s="79"/>
      <c r="AW8" s="79"/>
      <c r="AX8" s="79"/>
      <c r="AY8" s="79"/>
      <c r="AZ8" s="79"/>
      <c r="BA8">
        <v>1</v>
      </c>
      <c r="BB8" s="78" t="str">
        <f>REPLACE(INDEX(GroupVertices[Group],MATCH(Edges25[[#This Row],[Vertex 1]],GroupVertices[Vertex],0)),1,1,"")</f>
        <v>6</v>
      </c>
      <c r="BC8" s="78" t="str">
        <f>REPLACE(INDEX(GroupVertices[Group],MATCH(Edges25[[#This Row],[Vertex 2]],GroupVertices[Vertex],0)),1,1,"")</f>
        <v>6</v>
      </c>
      <c r="BD8" s="48"/>
      <c r="BE8" s="49"/>
      <c r="BF8" s="48"/>
      <c r="BG8" s="49"/>
      <c r="BH8" s="48"/>
      <c r="BI8" s="49"/>
      <c r="BJ8" s="48"/>
      <c r="BK8" s="49"/>
      <c r="BL8" s="48"/>
    </row>
    <row r="9" spans="1:64" ht="15">
      <c r="A9" s="64" t="s">
        <v>218</v>
      </c>
      <c r="B9" s="64" t="s">
        <v>231</v>
      </c>
      <c r="C9" s="65"/>
      <c r="D9" s="66"/>
      <c r="E9" s="67"/>
      <c r="F9" s="68"/>
      <c r="G9" s="65"/>
      <c r="H9" s="69"/>
      <c r="I9" s="70"/>
      <c r="J9" s="70"/>
      <c r="K9" s="34" t="s">
        <v>65</v>
      </c>
      <c r="L9" s="77">
        <v>10</v>
      </c>
      <c r="M9" s="77"/>
      <c r="N9" s="72"/>
      <c r="O9" s="79" t="s">
        <v>385</v>
      </c>
      <c r="P9" s="81">
        <v>43621.40896990741</v>
      </c>
      <c r="Q9" s="79" t="s">
        <v>393</v>
      </c>
      <c r="R9" s="79"/>
      <c r="S9" s="79"/>
      <c r="T9" s="79"/>
      <c r="U9" s="79"/>
      <c r="V9" s="82" t="s">
        <v>596</v>
      </c>
      <c r="W9" s="81">
        <v>43621.40896990741</v>
      </c>
      <c r="X9" s="82" t="s">
        <v>701</v>
      </c>
      <c r="Y9" s="79"/>
      <c r="Z9" s="79"/>
      <c r="AA9" s="85" t="s">
        <v>890</v>
      </c>
      <c r="AB9" s="79"/>
      <c r="AC9" s="79" t="b">
        <v>0</v>
      </c>
      <c r="AD9" s="79">
        <v>0</v>
      </c>
      <c r="AE9" s="85" t="s">
        <v>1083</v>
      </c>
      <c r="AF9" s="79" t="b">
        <v>0</v>
      </c>
      <c r="AG9" s="79" t="s">
        <v>1098</v>
      </c>
      <c r="AH9" s="79"/>
      <c r="AI9" s="85" t="s">
        <v>1083</v>
      </c>
      <c r="AJ9" s="79" t="b">
        <v>0</v>
      </c>
      <c r="AK9" s="79">
        <v>1</v>
      </c>
      <c r="AL9" s="85" t="s">
        <v>905</v>
      </c>
      <c r="AM9" s="79" t="s">
        <v>1110</v>
      </c>
      <c r="AN9" s="79" t="b">
        <v>0</v>
      </c>
      <c r="AO9" s="85" t="s">
        <v>905</v>
      </c>
      <c r="AP9" s="79" t="s">
        <v>176</v>
      </c>
      <c r="AQ9" s="79">
        <v>0</v>
      </c>
      <c r="AR9" s="79">
        <v>0</v>
      </c>
      <c r="AS9" s="79"/>
      <c r="AT9" s="79"/>
      <c r="AU9" s="79"/>
      <c r="AV9" s="79"/>
      <c r="AW9" s="79"/>
      <c r="AX9" s="79"/>
      <c r="AY9" s="79"/>
      <c r="AZ9" s="79"/>
      <c r="BA9">
        <v>2</v>
      </c>
      <c r="BB9" s="78" t="str">
        <f>REPLACE(INDEX(GroupVertices[Group],MATCH(Edges25[[#This Row],[Vertex 1]],GroupVertices[Vertex],0)),1,1,"")</f>
        <v>6</v>
      </c>
      <c r="BC9" s="78" t="str">
        <f>REPLACE(INDEX(GroupVertices[Group],MATCH(Edges25[[#This Row],[Vertex 2]],GroupVertices[Vertex],0)),1,1,"")</f>
        <v>6</v>
      </c>
      <c r="BD9" s="48">
        <v>0</v>
      </c>
      <c r="BE9" s="49">
        <v>0</v>
      </c>
      <c r="BF9" s="48">
        <v>0</v>
      </c>
      <c r="BG9" s="49">
        <v>0</v>
      </c>
      <c r="BH9" s="48">
        <v>0</v>
      </c>
      <c r="BI9" s="49">
        <v>0</v>
      </c>
      <c r="BJ9" s="48">
        <v>36</v>
      </c>
      <c r="BK9" s="49">
        <v>100</v>
      </c>
      <c r="BL9" s="48">
        <v>36</v>
      </c>
    </row>
    <row r="10" spans="1:64" ht="15">
      <c r="A10" s="64" t="s">
        <v>218</v>
      </c>
      <c r="B10" s="64" t="s">
        <v>231</v>
      </c>
      <c r="C10" s="65"/>
      <c r="D10" s="66"/>
      <c r="E10" s="67"/>
      <c r="F10" s="68"/>
      <c r="G10" s="65"/>
      <c r="H10" s="69"/>
      <c r="I10" s="70"/>
      <c r="J10" s="70"/>
      <c r="K10" s="34" t="s">
        <v>65</v>
      </c>
      <c r="L10" s="77">
        <v>11</v>
      </c>
      <c r="M10" s="77"/>
      <c r="N10" s="72"/>
      <c r="O10" s="79" t="s">
        <v>385</v>
      </c>
      <c r="P10" s="81">
        <v>43627.915983796294</v>
      </c>
      <c r="Q10" s="79" t="s">
        <v>392</v>
      </c>
      <c r="R10" s="79"/>
      <c r="S10" s="79"/>
      <c r="T10" s="79"/>
      <c r="U10" s="79"/>
      <c r="V10" s="82" t="s">
        <v>596</v>
      </c>
      <c r="W10" s="81">
        <v>43627.915983796294</v>
      </c>
      <c r="X10" s="82" t="s">
        <v>702</v>
      </c>
      <c r="Y10" s="79"/>
      <c r="Z10" s="79"/>
      <c r="AA10" s="85" t="s">
        <v>891</v>
      </c>
      <c r="AB10" s="79"/>
      <c r="AC10" s="79" t="b">
        <v>0</v>
      </c>
      <c r="AD10" s="79">
        <v>0</v>
      </c>
      <c r="AE10" s="85" t="s">
        <v>1083</v>
      </c>
      <c r="AF10" s="79" t="b">
        <v>0</v>
      </c>
      <c r="AG10" s="79" t="s">
        <v>1098</v>
      </c>
      <c r="AH10" s="79"/>
      <c r="AI10" s="85" t="s">
        <v>1083</v>
      </c>
      <c r="AJ10" s="79" t="b">
        <v>0</v>
      </c>
      <c r="AK10" s="79">
        <v>6</v>
      </c>
      <c r="AL10" s="85" t="s">
        <v>903</v>
      </c>
      <c r="AM10" s="79" t="s">
        <v>1110</v>
      </c>
      <c r="AN10" s="79" t="b">
        <v>0</v>
      </c>
      <c r="AO10" s="85" t="s">
        <v>903</v>
      </c>
      <c r="AP10" s="79" t="s">
        <v>176</v>
      </c>
      <c r="AQ10" s="79">
        <v>0</v>
      </c>
      <c r="AR10" s="79">
        <v>0</v>
      </c>
      <c r="AS10" s="79"/>
      <c r="AT10" s="79"/>
      <c r="AU10" s="79"/>
      <c r="AV10" s="79"/>
      <c r="AW10" s="79"/>
      <c r="AX10" s="79"/>
      <c r="AY10" s="79"/>
      <c r="AZ10" s="79"/>
      <c r="BA10">
        <v>2</v>
      </c>
      <c r="BB10" s="78" t="str">
        <f>REPLACE(INDEX(GroupVertices[Group],MATCH(Edges25[[#This Row],[Vertex 1]],GroupVertices[Vertex],0)),1,1,"")</f>
        <v>6</v>
      </c>
      <c r="BC10" s="78" t="str">
        <f>REPLACE(INDEX(GroupVertices[Group],MATCH(Edges25[[#This Row],[Vertex 2]],GroupVertices[Vertex],0)),1,1,"")</f>
        <v>6</v>
      </c>
      <c r="BD10" s="48"/>
      <c r="BE10" s="49"/>
      <c r="BF10" s="48"/>
      <c r="BG10" s="49"/>
      <c r="BH10" s="48"/>
      <c r="BI10" s="49"/>
      <c r="BJ10" s="48"/>
      <c r="BK10" s="49"/>
      <c r="BL10" s="48"/>
    </row>
    <row r="11" spans="1:64" ht="15">
      <c r="A11" s="64" t="s">
        <v>219</v>
      </c>
      <c r="B11" s="64" t="s">
        <v>231</v>
      </c>
      <c r="C11" s="65"/>
      <c r="D11" s="66"/>
      <c r="E11" s="67"/>
      <c r="F11" s="68"/>
      <c r="G11" s="65"/>
      <c r="H11" s="69"/>
      <c r="I11" s="70"/>
      <c r="J11" s="70"/>
      <c r="K11" s="34" t="s">
        <v>65</v>
      </c>
      <c r="L11" s="77">
        <v>13</v>
      </c>
      <c r="M11" s="77"/>
      <c r="N11" s="72"/>
      <c r="O11" s="79" t="s">
        <v>385</v>
      </c>
      <c r="P11" s="81">
        <v>43628.10208333333</v>
      </c>
      <c r="Q11" s="79" t="s">
        <v>392</v>
      </c>
      <c r="R11" s="79"/>
      <c r="S11" s="79"/>
      <c r="T11" s="79"/>
      <c r="U11" s="79"/>
      <c r="V11" s="82" t="s">
        <v>597</v>
      </c>
      <c r="W11" s="81">
        <v>43628.10208333333</v>
      </c>
      <c r="X11" s="82" t="s">
        <v>703</v>
      </c>
      <c r="Y11" s="79"/>
      <c r="Z11" s="79"/>
      <c r="AA11" s="85" t="s">
        <v>892</v>
      </c>
      <c r="AB11" s="79"/>
      <c r="AC11" s="79" t="b">
        <v>0</v>
      </c>
      <c r="AD11" s="79">
        <v>0</v>
      </c>
      <c r="AE11" s="85" t="s">
        <v>1083</v>
      </c>
      <c r="AF11" s="79" t="b">
        <v>0</v>
      </c>
      <c r="AG11" s="79" t="s">
        <v>1098</v>
      </c>
      <c r="AH11" s="79"/>
      <c r="AI11" s="85" t="s">
        <v>1083</v>
      </c>
      <c r="AJ11" s="79" t="b">
        <v>0</v>
      </c>
      <c r="AK11" s="79">
        <v>6</v>
      </c>
      <c r="AL11" s="85" t="s">
        <v>903</v>
      </c>
      <c r="AM11" s="79" t="s">
        <v>1111</v>
      </c>
      <c r="AN11" s="79" t="b">
        <v>0</v>
      </c>
      <c r="AO11" s="85" t="s">
        <v>903</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c r="BE11" s="49"/>
      <c r="BF11" s="48"/>
      <c r="BG11" s="49"/>
      <c r="BH11" s="48"/>
      <c r="BI11" s="49"/>
      <c r="BJ11" s="48"/>
      <c r="BK11" s="49"/>
      <c r="BL11" s="48"/>
    </row>
    <row r="12" spans="1:64" ht="15">
      <c r="A12" s="64" t="s">
        <v>220</v>
      </c>
      <c r="B12" s="64" t="s">
        <v>266</v>
      </c>
      <c r="C12" s="65"/>
      <c r="D12" s="66"/>
      <c r="E12" s="67"/>
      <c r="F12" s="68"/>
      <c r="G12" s="65"/>
      <c r="H12" s="69"/>
      <c r="I12" s="70"/>
      <c r="J12" s="70"/>
      <c r="K12" s="34" t="s">
        <v>65</v>
      </c>
      <c r="L12" s="77">
        <v>15</v>
      </c>
      <c r="M12" s="77"/>
      <c r="N12" s="72"/>
      <c r="O12" s="79" t="s">
        <v>385</v>
      </c>
      <c r="P12" s="81">
        <v>43628.13979166667</v>
      </c>
      <c r="Q12" s="79" t="s">
        <v>394</v>
      </c>
      <c r="R12" s="79"/>
      <c r="S12" s="79"/>
      <c r="T12" s="79" t="s">
        <v>526</v>
      </c>
      <c r="U12" s="82" t="s">
        <v>546</v>
      </c>
      <c r="V12" s="82" t="s">
        <v>546</v>
      </c>
      <c r="W12" s="81">
        <v>43628.13979166667</v>
      </c>
      <c r="X12" s="82" t="s">
        <v>704</v>
      </c>
      <c r="Y12" s="79"/>
      <c r="Z12" s="79"/>
      <c r="AA12" s="85" t="s">
        <v>893</v>
      </c>
      <c r="AB12" s="79"/>
      <c r="AC12" s="79" t="b">
        <v>0</v>
      </c>
      <c r="AD12" s="79">
        <v>0</v>
      </c>
      <c r="AE12" s="85" t="s">
        <v>1083</v>
      </c>
      <c r="AF12" s="79" t="b">
        <v>0</v>
      </c>
      <c r="AG12" s="79" t="s">
        <v>1096</v>
      </c>
      <c r="AH12" s="79"/>
      <c r="AI12" s="85" t="s">
        <v>1083</v>
      </c>
      <c r="AJ12" s="79" t="b">
        <v>0</v>
      </c>
      <c r="AK12" s="79">
        <v>1</v>
      </c>
      <c r="AL12" s="85" t="s">
        <v>941</v>
      </c>
      <c r="AM12" s="79" t="s">
        <v>1110</v>
      </c>
      <c r="AN12" s="79" t="b">
        <v>0</v>
      </c>
      <c r="AO12" s="85" t="s">
        <v>941</v>
      </c>
      <c r="AP12" s="79" t="s">
        <v>176</v>
      </c>
      <c r="AQ12" s="79">
        <v>0</v>
      </c>
      <c r="AR12" s="79">
        <v>0</v>
      </c>
      <c r="AS12" s="79"/>
      <c r="AT12" s="79"/>
      <c r="AU12" s="79"/>
      <c r="AV12" s="79"/>
      <c r="AW12" s="79"/>
      <c r="AX12" s="79"/>
      <c r="AY12" s="79"/>
      <c r="AZ12" s="79"/>
      <c r="BA12">
        <v>1</v>
      </c>
      <c r="BB12" s="78" t="str">
        <f>REPLACE(INDEX(GroupVertices[Group],MATCH(Edges25[[#This Row],[Vertex 1]],GroupVertices[Vertex],0)),1,1,"")</f>
        <v>8</v>
      </c>
      <c r="BC12" s="78" t="str">
        <f>REPLACE(INDEX(GroupVertices[Group],MATCH(Edges25[[#This Row],[Vertex 2]],GroupVertices[Vertex],0)),1,1,"")</f>
        <v>8</v>
      </c>
      <c r="BD12" s="48">
        <v>0</v>
      </c>
      <c r="BE12" s="49">
        <v>0</v>
      </c>
      <c r="BF12" s="48">
        <v>0</v>
      </c>
      <c r="BG12" s="49">
        <v>0</v>
      </c>
      <c r="BH12" s="48">
        <v>0</v>
      </c>
      <c r="BI12" s="49">
        <v>0</v>
      </c>
      <c r="BJ12" s="48">
        <v>10</v>
      </c>
      <c r="BK12" s="49">
        <v>100</v>
      </c>
      <c r="BL12" s="48">
        <v>10</v>
      </c>
    </row>
    <row r="13" spans="1:64" ht="15">
      <c r="A13" s="64" t="s">
        <v>221</v>
      </c>
      <c r="B13" s="64" t="s">
        <v>231</v>
      </c>
      <c r="C13" s="65"/>
      <c r="D13" s="66"/>
      <c r="E13" s="67"/>
      <c r="F13" s="68"/>
      <c r="G13" s="65"/>
      <c r="H13" s="69"/>
      <c r="I13" s="70"/>
      <c r="J13" s="70"/>
      <c r="K13" s="34" t="s">
        <v>65</v>
      </c>
      <c r="L13" s="77">
        <v>16</v>
      </c>
      <c r="M13" s="77"/>
      <c r="N13" s="72"/>
      <c r="O13" s="79" t="s">
        <v>385</v>
      </c>
      <c r="P13" s="81">
        <v>43628.370729166665</v>
      </c>
      <c r="Q13" s="79" t="s">
        <v>392</v>
      </c>
      <c r="R13" s="79"/>
      <c r="S13" s="79"/>
      <c r="T13" s="79"/>
      <c r="U13" s="79"/>
      <c r="V13" s="82" t="s">
        <v>598</v>
      </c>
      <c r="W13" s="81">
        <v>43628.370729166665</v>
      </c>
      <c r="X13" s="82" t="s">
        <v>705</v>
      </c>
      <c r="Y13" s="79"/>
      <c r="Z13" s="79"/>
      <c r="AA13" s="85" t="s">
        <v>894</v>
      </c>
      <c r="AB13" s="79"/>
      <c r="AC13" s="79" t="b">
        <v>0</v>
      </c>
      <c r="AD13" s="79">
        <v>0</v>
      </c>
      <c r="AE13" s="85" t="s">
        <v>1083</v>
      </c>
      <c r="AF13" s="79" t="b">
        <v>0</v>
      </c>
      <c r="AG13" s="79" t="s">
        <v>1098</v>
      </c>
      <c r="AH13" s="79"/>
      <c r="AI13" s="85" t="s">
        <v>1083</v>
      </c>
      <c r="AJ13" s="79" t="b">
        <v>0</v>
      </c>
      <c r="AK13" s="79">
        <v>6</v>
      </c>
      <c r="AL13" s="85" t="s">
        <v>903</v>
      </c>
      <c r="AM13" s="79" t="s">
        <v>1110</v>
      </c>
      <c r="AN13" s="79" t="b">
        <v>0</v>
      </c>
      <c r="AO13" s="85" t="s">
        <v>903</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c r="BE13" s="49"/>
      <c r="BF13" s="48"/>
      <c r="BG13" s="49"/>
      <c r="BH13" s="48"/>
      <c r="BI13" s="49"/>
      <c r="BJ13" s="48"/>
      <c r="BK13" s="49"/>
      <c r="BL13" s="48"/>
    </row>
    <row r="14" spans="1:64" ht="15">
      <c r="A14" s="64" t="s">
        <v>222</v>
      </c>
      <c r="B14" s="64" t="s">
        <v>231</v>
      </c>
      <c r="C14" s="65"/>
      <c r="D14" s="66"/>
      <c r="E14" s="67"/>
      <c r="F14" s="68"/>
      <c r="G14" s="65"/>
      <c r="H14" s="69"/>
      <c r="I14" s="70"/>
      <c r="J14" s="70"/>
      <c r="K14" s="34" t="s">
        <v>65</v>
      </c>
      <c r="L14" s="77">
        <v>18</v>
      </c>
      <c r="M14" s="77"/>
      <c r="N14" s="72"/>
      <c r="O14" s="79" t="s">
        <v>385</v>
      </c>
      <c r="P14" s="81">
        <v>43628.59349537037</v>
      </c>
      <c r="Q14" s="79" t="s">
        <v>392</v>
      </c>
      <c r="R14" s="79"/>
      <c r="S14" s="79"/>
      <c r="T14" s="79"/>
      <c r="U14" s="79"/>
      <c r="V14" s="82" t="s">
        <v>599</v>
      </c>
      <c r="W14" s="81">
        <v>43628.59349537037</v>
      </c>
      <c r="X14" s="82" t="s">
        <v>706</v>
      </c>
      <c r="Y14" s="79"/>
      <c r="Z14" s="79"/>
      <c r="AA14" s="85" t="s">
        <v>895</v>
      </c>
      <c r="AB14" s="79"/>
      <c r="AC14" s="79" t="b">
        <v>0</v>
      </c>
      <c r="AD14" s="79">
        <v>0</v>
      </c>
      <c r="AE14" s="85" t="s">
        <v>1083</v>
      </c>
      <c r="AF14" s="79" t="b">
        <v>0</v>
      </c>
      <c r="AG14" s="79" t="s">
        <v>1098</v>
      </c>
      <c r="AH14" s="79"/>
      <c r="AI14" s="85" t="s">
        <v>1083</v>
      </c>
      <c r="AJ14" s="79" t="b">
        <v>0</v>
      </c>
      <c r="AK14" s="79">
        <v>6</v>
      </c>
      <c r="AL14" s="85" t="s">
        <v>903</v>
      </c>
      <c r="AM14" s="79" t="s">
        <v>1109</v>
      </c>
      <c r="AN14" s="79" t="b">
        <v>0</v>
      </c>
      <c r="AO14" s="85" t="s">
        <v>903</v>
      </c>
      <c r="AP14" s="79" t="s">
        <v>176</v>
      </c>
      <c r="AQ14" s="79">
        <v>0</v>
      </c>
      <c r="AR14" s="79">
        <v>0</v>
      </c>
      <c r="AS14" s="79"/>
      <c r="AT14" s="79"/>
      <c r="AU14" s="79"/>
      <c r="AV14" s="79"/>
      <c r="AW14" s="79"/>
      <c r="AX14" s="79"/>
      <c r="AY14" s="79"/>
      <c r="AZ14" s="79"/>
      <c r="BA14">
        <v>1</v>
      </c>
      <c r="BB14" s="78" t="str">
        <f>REPLACE(INDEX(GroupVertices[Group],MATCH(Edges25[[#This Row],[Vertex 1]],GroupVertices[Vertex],0)),1,1,"")</f>
        <v>6</v>
      </c>
      <c r="BC14" s="78" t="str">
        <f>REPLACE(INDEX(GroupVertices[Group],MATCH(Edges25[[#This Row],[Vertex 2]],GroupVertices[Vertex],0)),1,1,"")</f>
        <v>6</v>
      </c>
      <c r="BD14" s="48"/>
      <c r="BE14" s="49"/>
      <c r="BF14" s="48"/>
      <c r="BG14" s="49"/>
      <c r="BH14" s="48"/>
      <c r="BI14" s="49"/>
      <c r="BJ14" s="48"/>
      <c r="BK14" s="49"/>
      <c r="BL14" s="48"/>
    </row>
    <row r="15" spans="1:64" ht="15">
      <c r="A15" s="64" t="s">
        <v>223</v>
      </c>
      <c r="B15" s="64" t="s">
        <v>372</v>
      </c>
      <c r="C15" s="65"/>
      <c r="D15" s="66"/>
      <c r="E15" s="67"/>
      <c r="F15" s="68"/>
      <c r="G15" s="65"/>
      <c r="H15" s="69"/>
      <c r="I15" s="70"/>
      <c r="J15" s="70"/>
      <c r="K15" s="34" t="s">
        <v>65</v>
      </c>
      <c r="L15" s="77">
        <v>20</v>
      </c>
      <c r="M15" s="77"/>
      <c r="N15" s="72"/>
      <c r="O15" s="79" t="s">
        <v>385</v>
      </c>
      <c r="P15" s="81">
        <v>43629.95402777778</v>
      </c>
      <c r="Q15" s="79" t="s">
        <v>395</v>
      </c>
      <c r="R15" s="79"/>
      <c r="S15" s="79"/>
      <c r="T15" s="79"/>
      <c r="U15" s="82" t="s">
        <v>547</v>
      </c>
      <c r="V15" s="82" t="s">
        <v>547</v>
      </c>
      <c r="W15" s="81">
        <v>43629.95402777778</v>
      </c>
      <c r="X15" s="82" t="s">
        <v>707</v>
      </c>
      <c r="Y15" s="79"/>
      <c r="Z15" s="79"/>
      <c r="AA15" s="85" t="s">
        <v>896</v>
      </c>
      <c r="AB15" s="85" t="s">
        <v>1073</v>
      </c>
      <c r="AC15" s="79" t="b">
        <v>0</v>
      </c>
      <c r="AD15" s="79">
        <v>3</v>
      </c>
      <c r="AE15" s="85" t="s">
        <v>1084</v>
      </c>
      <c r="AF15" s="79" t="b">
        <v>0</v>
      </c>
      <c r="AG15" s="79" t="s">
        <v>1096</v>
      </c>
      <c r="AH15" s="79"/>
      <c r="AI15" s="85" t="s">
        <v>1083</v>
      </c>
      <c r="AJ15" s="79" t="b">
        <v>0</v>
      </c>
      <c r="AK15" s="79">
        <v>0</v>
      </c>
      <c r="AL15" s="85" t="s">
        <v>1083</v>
      </c>
      <c r="AM15" s="79" t="s">
        <v>1110</v>
      </c>
      <c r="AN15" s="79" t="b">
        <v>0</v>
      </c>
      <c r="AO15" s="85" t="s">
        <v>1073</v>
      </c>
      <c r="AP15" s="79" t="s">
        <v>176</v>
      </c>
      <c r="AQ15" s="79">
        <v>0</v>
      </c>
      <c r="AR15" s="79">
        <v>0</v>
      </c>
      <c r="AS15" s="79"/>
      <c r="AT15" s="79"/>
      <c r="AU15" s="79"/>
      <c r="AV15" s="79"/>
      <c r="AW15" s="79"/>
      <c r="AX15" s="79"/>
      <c r="AY15" s="79"/>
      <c r="AZ15" s="79"/>
      <c r="BA15">
        <v>1</v>
      </c>
      <c r="BB15" s="78" t="str">
        <f>REPLACE(INDEX(GroupVertices[Group],MATCH(Edges25[[#This Row],[Vertex 1]],GroupVertices[Vertex],0)),1,1,"")</f>
        <v>14</v>
      </c>
      <c r="BC15" s="78" t="str">
        <f>REPLACE(INDEX(GroupVertices[Group],MATCH(Edges25[[#This Row],[Vertex 2]],GroupVertices[Vertex],0)),1,1,"")</f>
        <v>14</v>
      </c>
      <c r="BD15" s="48"/>
      <c r="BE15" s="49"/>
      <c r="BF15" s="48"/>
      <c r="BG15" s="49"/>
      <c r="BH15" s="48"/>
      <c r="BI15" s="49"/>
      <c r="BJ15" s="48"/>
      <c r="BK15" s="49"/>
      <c r="BL15" s="48"/>
    </row>
    <row r="16" spans="1:64" ht="15">
      <c r="A16" s="64" t="s">
        <v>224</v>
      </c>
      <c r="B16" s="64" t="s">
        <v>266</v>
      </c>
      <c r="C16" s="65"/>
      <c r="D16" s="66"/>
      <c r="E16" s="67"/>
      <c r="F16" s="68"/>
      <c r="G16" s="65"/>
      <c r="H16" s="69"/>
      <c r="I16" s="70"/>
      <c r="J16" s="70"/>
      <c r="K16" s="34" t="s">
        <v>65</v>
      </c>
      <c r="L16" s="77">
        <v>22</v>
      </c>
      <c r="M16" s="77"/>
      <c r="N16" s="72"/>
      <c r="O16" s="79" t="s">
        <v>385</v>
      </c>
      <c r="P16" s="81">
        <v>43630.09321759259</v>
      </c>
      <c r="Q16" s="79" t="s">
        <v>394</v>
      </c>
      <c r="R16" s="79"/>
      <c r="S16" s="79"/>
      <c r="T16" s="79" t="s">
        <v>526</v>
      </c>
      <c r="U16" s="82" t="s">
        <v>546</v>
      </c>
      <c r="V16" s="82" t="s">
        <v>546</v>
      </c>
      <c r="W16" s="81">
        <v>43630.09321759259</v>
      </c>
      <c r="X16" s="82" t="s">
        <v>708</v>
      </c>
      <c r="Y16" s="79"/>
      <c r="Z16" s="79"/>
      <c r="AA16" s="85" t="s">
        <v>897</v>
      </c>
      <c r="AB16" s="79"/>
      <c r="AC16" s="79" t="b">
        <v>0</v>
      </c>
      <c r="AD16" s="79">
        <v>0</v>
      </c>
      <c r="AE16" s="85" t="s">
        <v>1083</v>
      </c>
      <c r="AF16" s="79" t="b">
        <v>0</v>
      </c>
      <c r="AG16" s="79" t="s">
        <v>1096</v>
      </c>
      <c r="AH16" s="79"/>
      <c r="AI16" s="85" t="s">
        <v>1083</v>
      </c>
      <c r="AJ16" s="79" t="b">
        <v>0</v>
      </c>
      <c r="AK16" s="79">
        <v>3</v>
      </c>
      <c r="AL16" s="85" t="s">
        <v>941</v>
      </c>
      <c r="AM16" s="79" t="s">
        <v>1110</v>
      </c>
      <c r="AN16" s="79" t="b">
        <v>0</v>
      </c>
      <c r="AO16" s="85" t="s">
        <v>941</v>
      </c>
      <c r="AP16" s="79" t="s">
        <v>176</v>
      </c>
      <c r="AQ16" s="79">
        <v>0</v>
      </c>
      <c r="AR16" s="79">
        <v>0</v>
      </c>
      <c r="AS16" s="79"/>
      <c r="AT16" s="79"/>
      <c r="AU16" s="79"/>
      <c r="AV16" s="79"/>
      <c r="AW16" s="79"/>
      <c r="AX16" s="79"/>
      <c r="AY16" s="79"/>
      <c r="AZ16" s="79"/>
      <c r="BA16">
        <v>1</v>
      </c>
      <c r="BB16" s="78" t="str">
        <f>REPLACE(INDEX(GroupVertices[Group],MATCH(Edges25[[#This Row],[Vertex 1]],GroupVertices[Vertex],0)),1,1,"")</f>
        <v>8</v>
      </c>
      <c r="BC16" s="78" t="str">
        <f>REPLACE(INDEX(GroupVertices[Group],MATCH(Edges25[[#This Row],[Vertex 2]],GroupVertices[Vertex],0)),1,1,"")</f>
        <v>8</v>
      </c>
      <c r="BD16" s="48">
        <v>0</v>
      </c>
      <c r="BE16" s="49">
        <v>0</v>
      </c>
      <c r="BF16" s="48">
        <v>0</v>
      </c>
      <c r="BG16" s="49">
        <v>0</v>
      </c>
      <c r="BH16" s="48">
        <v>0</v>
      </c>
      <c r="BI16" s="49">
        <v>0</v>
      </c>
      <c r="BJ16" s="48">
        <v>10</v>
      </c>
      <c r="BK16" s="49">
        <v>100</v>
      </c>
      <c r="BL16" s="48">
        <v>10</v>
      </c>
    </row>
    <row r="17" spans="1:64" ht="15">
      <c r="A17" s="64" t="s">
        <v>225</v>
      </c>
      <c r="B17" s="64" t="s">
        <v>266</v>
      </c>
      <c r="C17" s="65"/>
      <c r="D17" s="66"/>
      <c r="E17" s="67"/>
      <c r="F17" s="68"/>
      <c r="G17" s="65"/>
      <c r="H17" s="69"/>
      <c r="I17" s="70"/>
      <c r="J17" s="70"/>
      <c r="K17" s="34" t="s">
        <v>65</v>
      </c>
      <c r="L17" s="77">
        <v>23</v>
      </c>
      <c r="M17" s="77"/>
      <c r="N17" s="72"/>
      <c r="O17" s="79" t="s">
        <v>385</v>
      </c>
      <c r="P17" s="81">
        <v>43630.41290509259</v>
      </c>
      <c r="Q17" s="79" t="s">
        <v>394</v>
      </c>
      <c r="R17" s="79"/>
      <c r="S17" s="79"/>
      <c r="T17" s="79" t="s">
        <v>526</v>
      </c>
      <c r="U17" s="82" t="s">
        <v>546</v>
      </c>
      <c r="V17" s="82" t="s">
        <v>546</v>
      </c>
      <c r="W17" s="81">
        <v>43630.41290509259</v>
      </c>
      <c r="X17" s="82" t="s">
        <v>709</v>
      </c>
      <c r="Y17" s="79"/>
      <c r="Z17" s="79"/>
      <c r="AA17" s="85" t="s">
        <v>898</v>
      </c>
      <c r="AB17" s="79"/>
      <c r="AC17" s="79" t="b">
        <v>0</v>
      </c>
      <c r="AD17" s="79">
        <v>0</v>
      </c>
      <c r="AE17" s="85" t="s">
        <v>1083</v>
      </c>
      <c r="AF17" s="79" t="b">
        <v>0</v>
      </c>
      <c r="AG17" s="79" t="s">
        <v>1096</v>
      </c>
      <c r="AH17" s="79"/>
      <c r="AI17" s="85" t="s">
        <v>1083</v>
      </c>
      <c r="AJ17" s="79" t="b">
        <v>0</v>
      </c>
      <c r="AK17" s="79">
        <v>3</v>
      </c>
      <c r="AL17" s="85" t="s">
        <v>941</v>
      </c>
      <c r="AM17" s="79" t="s">
        <v>1109</v>
      </c>
      <c r="AN17" s="79" t="b">
        <v>0</v>
      </c>
      <c r="AO17" s="85" t="s">
        <v>941</v>
      </c>
      <c r="AP17" s="79" t="s">
        <v>176</v>
      </c>
      <c r="AQ17" s="79">
        <v>0</v>
      </c>
      <c r="AR17" s="79">
        <v>0</v>
      </c>
      <c r="AS17" s="79"/>
      <c r="AT17" s="79"/>
      <c r="AU17" s="79"/>
      <c r="AV17" s="79"/>
      <c r="AW17" s="79"/>
      <c r="AX17" s="79"/>
      <c r="AY17" s="79"/>
      <c r="AZ17" s="79"/>
      <c r="BA17">
        <v>1</v>
      </c>
      <c r="BB17" s="78" t="str">
        <f>REPLACE(INDEX(GroupVertices[Group],MATCH(Edges25[[#This Row],[Vertex 1]],GroupVertices[Vertex],0)),1,1,"")</f>
        <v>8</v>
      </c>
      <c r="BC17" s="78" t="str">
        <f>REPLACE(INDEX(GroupVertices[Group],MATCH(Edges25[[#This Row],[Vertex 2]],GroupVertices[Vertex],0)),1,1,"")</f>
        <v>8</v>
      </c>
      <c r="BD17" s="48">
        <v>0</v>
      </c>
      <c r="BE17" s="49">
        <v>0</v>
      </c>
      <c r="BF17" s="48">
        <v>0</v>
      </c>
      <c r="BG17" s="49">
        <v>0</v>
      </c>
      <c r="BH17" s="48">
        <v>0</v>
      </c>
      <c r="BI17" s="49">
        <v>0</v>
      </c>
      <c r="BJ17" s="48">
        <v>10</v>
      </c>
      <c r="BK17" s="49">
        <v>100</v>
      </c>
      <c r="BL17" s="48">
        <v>10</v>
      </c>
    </row>
    <row r="18" spans="1:64" ht="15">
      <c r="A18" s="64" t="s">
        <v>226</v>
      </c>
      <c r="B18" s="64" t="s">
        <v>231</v>
      </c>
      <c r="C18" s="65"/>
      <c r="D18" s="66"/>
      <c r="E18" s="67"/>
      <c r="F18" s="68"/>
      <c r="G18" s="65"/>
      <c r="H18" s="69"/>
      <c r="I18" s="70"/>
      <c r="J18" s="70"/>
      <c r="K18" s="34" t="s">
        <v>65</v>
      </c>
      <c r="L18" s="77">
        <v>24</v>
      </c>
      <c r="M18" s="77"/>
      <c r="N18" s="72"/>
      <c r="O18" s="79" t="s">
        <v>385</v>
      </c>
      <c r="P18" s="81">
        <v>43630.44633101852</v>
      </c>
      <c r="Q18" s="79" t="s">
        <v>392</v>
      </c>
      <c r="R18" s="79"/>
      <c r="S18" s="79"/>
      <c r="T18" s="79"/>
      <c r="U18" s="79"/>
      <c r="V18" s="82" t="s">
        <v>600</v>
      </c>
      <c r="W18" s="81">
        <v>43630.44633101852</v>
      </c>
      <c r="X18" s="82" t="s">
        <v>710</v>
      </c>
      <c r="Y18" s="79"/>
      <c r="Z18" s="79"/>
      <c r="AA18" s="85" t="s">
        <v>899</v>
      </c>
      <c r="AB18" s="79"/>
      <c r="AC18" s="79" t="b">
        <v>0</v>
      </c>
      <c r="AD18" s="79">
        <v>0</v>
      </c>
      <c r="AE18" s="85" t="s">
        <v>1083</v>
      </c>
      <c r="AF18" s="79" t="b">
        <v>0</v>
      </c>
      <c r="AG18" s="79" t="s">
        <v>1098</v>
      </c>
      <c r="AH18" s="79"/>
      <c r="AI18" s="85" t="s">
        <v>1083</v>
      </c>
      <c r="AJ18" s="79" t="b">
        <v>0</v>
      </c>
      <c r="AK18" s="79">
        <v>7</v>
      </c>
      <c r="AL18" s="85" t="s">
        <v>903</v>
      </c>
      <c r="AM18" s="79" t="s">
        <v>1110</v>
      </c>
      <c r="AN18" s="79" t="b">
        <v>0</v>
      </c>
      <c r="AO18" s="85" t="s">
        <v>903</v>
      </c>
      <c r="AP18" s="79" t="s">
        <v>176</v>
      </c>
      <c r="AQ18" s="79">
        <v>0</v>
      </c>
      <c r="AR18" s="79">
        <v>0</v>
      </c>
      <c r="AS18" s="79"/>
      <c r="AT18" s="79"/>
      <c r="AU18" s="79"/>
      <c r="AV18" s="79"/>
      <c r="AW18" s="79"/>
      <c r="AX18" s="79"/>
      <c r="AY18" s="79"/>
      <c r="AZ18" s="79"/>
      <c r="BA18">
        <v>1</v>
      </c>
      <c r="BB18" s="78" t="str">
        <f>REPLACE(INDEX(GroupVertices[Group],MATCH(Edges25[[#This Row],[Vertex 1]],GroupVertices[Vertex],0)),1,1,"")</f>
        <v>6</v>
      </c>
      <c r="BC18" s="78" t="str">
        <f>REPLACE(INDEX(GroupVertices[Group],MATCH(Edges25[[#This Row],[Vertex 2]],GroupVertices[Vertex],0)),1,1,"")</f>
        <v>6</v>
      </c>
      <c r="BD18" s="48"/>
      <c r="BE18" s="49"/>
      <c r="BF18" s="48"/>
      <c r="BG18" s="49"/>
      <c r="BH18" s="48"/>
      <c r="BI18" s="49"/>
      <c r="BJ18" s="48"/>
      <c r="BK18" s="49"/>
      <c r="BL18" s="48"/>
    </row>
    <row r="19" spans="1:64" ht="15">
      <c r="A19" s="64" t="s">
        <v>227</v>
      </c>
      <c r="B19" s="64" t="s">
        <v>227</v>
      </c>
      <c r="C19" s="65"/>
      <c r="D19" s="66"/>
      <c r="E19" s="67"/>
      <c r="F19" s="68"/>
      <c r="G19" s="65"/>
      <c r="H19" s="69"/>
      <c r="I19" s="70"/>
      <c r="J19" s="70"/>
      <c r="K19" s="34" t="s">
        <v>65</v>
      </c>
      <c r="L19" s="77">
        <v>26</v>
      </c>
      <c r="M19" s="77"/>
      <c r="N19" s="72"/>
      <c r="O19" s="79" t="s">
        <v>176</v>
      </c>
      <c r="P19" s="81">
        <v>43630.47068287037</v>
      </c>
      <c r="Q19" s="79" t="s">
        <v>396</v>
      </c>
      <c r="R19" s="79"/>
      <c r="S19" s="79"/>
      <c r="T19" s="79" t="s">
        <v>527</v>
      </c>
      <c r="U19" s="82" t="s">
        <v>548</v>
      </c>
      <c r="V19" s="82" t="s">
        <v>548</v>
      </c>
      <c r="W19" s="81">
        <v>43630.47068287037</v>
      </c>
      <c r="X19" s="82" t="s">
        <v>711</v>
      </c>
      <c r="Y19" s="79"/>
      <c r="Z19" s="79"/>
      <c r="AA19" s="85" t="s">
        <v>900</v>
      </c>
      <c r="AB19" s="79"/>
      <c r="AC19" s="79" t="b">
        <v>0</v>
      </c>
      <c r="AD19" s="79">
        <v>5</v>
      </c>
      <c r="AE19" s="85" t="s">
        <v>1083</v>
      </c>
      <c r="AF19" s="79" t="b">
        <v>0</v>
      </c>
      <c r="AG19" s="79" t="s">
        <v>1099</v>
      </c>
      <c r="AH19" s="79"/>
      <c r="AI19" s="85" t="s">
        <v>1083</v>
      </c>
      <c r="AJ19" s="79" t="b">
        <v>0</v>
      </c>
      <c r="AK19" s="79">
        <v>0</v>
      </c>
      <c r="AL19" s="85" t="s">
        <v>1083</v>
      </c>
      <c r="AM19" s="79" t="s">
        <v>1112</v>
      </c>
      <c r="AN19" s="79" t="b">
        <v>0</v>
      </c>
      <c r="AO19" s="85" t="s">
        <v>900</v>
      </c>
      <c r="AP19" s="79" t="s">
        <v>176</v>
      </c>
      <c r="AQ19" s="79">
        <v>0</v>
      </c>
      <c r="AR19" s="79">
        <v>0</v>
      </c>
      <c r="AS19" s="79"/>
      <c r="AT19" s="79"/>
      <c r="AU19" s="79"/>
      <c r="AV19" s="79"/>
      <c r="AW19" s="79"/>
      <c r="AX19" s="79"/>
      <c r="AY19" s="79"/>
      <c r="AZ19" s="79"/>
      <c r="BA19">
        <v>1</v>
      </c>
      <c r="BB19" s="78" t="str">
        <f>REPLACE(INDEX(GroupVertices[Group],MATCH(Edges25[[#This Row],[Vertex 1]],GroupVertices[Vertex],0)),1,1,"")</f>
        <v>23</v>
      </c>
      <c r="BC19" s="78" t="str">
        <f>REPLACE(INDEX(GroupVertices[Group],MATCH(Edges25[[#This Row],[Vertex 2]],GroupVertices[Vertex],0)),1,1,"")</f>
        <v>23</v>
      </c>
      <c r="BD19" s="48">
        <v>0</v>
      </c>
      <c r="BE19" s="49">
        <v>0</v>
      </c>
      <c r="BF19" s="48">
        <v>0</v>
      </c>
      <c r="BG19" s="49">
        <v>0</v>
      </c>
      <c r="BH19" s="48">
        <v>0</v>
      </c>
      <c r="BI19" s="49">
        <v>0</v>
      </c>
      <c r="BJ19" s="48">
        <v>43</v>
      </c>
      <c r="BK19" s="49">
        <v>100</v>
      </c>
      <c r="BL19" s="48">
        <v>43</v>
      </c>
    </row>
    <row r="20" spans="1:64" ht="15">
      <c r="A20" s="64" t="s">
        <v>228</v>
      </c>
      <c r="B20" s="64" t="s">
        <v>227</v>
      </c>
      <c r="C20" s="65"/>
      <c r="D20" s="66"/>
      <c r="E20" s="67"/>
      <c r="F20" s="68"/>
      <c r="G20" s="65"/>
      <c r="H20" s="69"/>
      <c r="I20" s="70"/>
      <c r="J20" s="70"/>
      <c r="K20" s="34" t="s">
        <v>65</v>
      </c>
      <c r="L20" s="77">
        <v>27</v>
      </c>
      <c r="M20" s="77"/>
      <c r="N20" s="72"/>
      <c r="O20" s="79" t="s">
        <v>385</v>
      </c>
      <c r="P20" s="81">
        <v>43630.59847222222</v>
      </c>
      <c r="Q20" s="79" t="s">
        <v>397</v>
      </c>
      <c r="R20" s="79"/>
      <c r="S20" s="79"/>
      <c r="T20" s="79"/>
      <c r="U20" s="79"/>
      <c r="V20" s="82" t="s">
        <v>601</v>
      </c>
      <c r="W20" s="81">
        <v>43630.59847222222</v>
      </c>
      <c r="X20" s="82" t="s">
        <v>712</v>
      </c>
      <c r="Y20" s="79"/>
      <c r="Z20" s="79"/>
      <c r="AA20" s="85" t="s">
        <v>901</v>
      </c>
      <c r="AB20" s="79"/>
      <c r="AC20" s="79" t="b">
        <v>0</v>
      </c>
      <c r="AD20" s="79">
        <v>0</v>
      </c>
      <c r="AE20" s="85" t="s">
        <v>1083</v>
      </c>
      <c r="AF20" s="79" t="b">
        <v>0</v>
      </c>
      <c r="AG20" s="79" t="s">
        <v>1099</v>
      </c>
      <c r="AH20" s="79"/>
      <c r="AI20" s="85" t="s">
        <v>1083</v>
      </c>
      <c r="AJ20" s="79" t="b">
        <v>0</v>
      </c>
      <c r="AK20" s="79">
        <v>0</v>
      </c>
      <c r="AL20" s="85" t="s">
        <v>900</v>
      </c>
      <c r="AM20" s="79" t="s">
        <v>1112</v>
      </c>
      <c r="AN20" s="79" t="b">
        <v>0</v>
      </c>
      <c r="AO20" s="85" t="s">
        <v>900</v>
      </c>
      <c r="AP20" s="79" t="s">
        <v>176</v>
      </c>
      <c r="AQ20" s="79">
        <v>0</v>
      </c>
      <c r="AR20" s="79">
        <v>0</v>
      </c>
      <c r="AS20" s="79"/>
      <c r="AT20" s="79"/>
      <c r="AU20" s="79"/>
      <c r="AV20" s="79"/>
      <c r="AW20" s="79"/>
      <c r="AX20" s="79"/>
      <c r="AY20" s="79"/>
      <c r="AZ20" s="79"/>
      <c r="BA20">
        <v>1</v>
      </c>
      <c r="BB20" s="78" t="str">
        <f>REPLACE(INDEX(GroupVertices[Group],MATCH(Edges25[[#This Row],[Vertex 1]],GroupVertices[Vertex],0)),1,1,"")</f>
        <v>23</v>
      </c>
      <c r="BC20" s="78" t="str">
        <f>REPLACE(INDEX(GroupVertices[Group],MATCH(Edges25[[#This Row],[Vertex 2]],GroupVertices[Vertex],0)),1,1,"")</f>
        <v>23</v>
      </c>
      <c r="BD20" s="48">
        <v>0</v>
      </c>
      <c r="BE20" s="49">
        <v>0</v>
      </c>
      <c r="BF20" s="48">
        <v>0</v>
      </c>
      <c r="BG20" s="49">
        <v>0</v>
      </c>
      <c r="BH20" s="48">
        <v>0</v>
      </c>
      <c r="BI20" s="49">
        <v>0</v>
      </c>
      <c r="BJ20" s="48">
        <v>22</v>
      </c>
      <c r="BK20" s="49">
        <v>100</v>
      </c>
      <c r="BL20" s="48">
        <v>22</v>
      </c>
    </row>
    <row r="21" spans="1:64" ht="15">
      <c r="A21" s="64" t="s">
        <v>229</v>
      </c>
      <c r="B21" s="64" t="s">
        <v>374</v>
      </c>
      <c r="C21" s="65"/>
      <c r="D21" s="66"/>
      <c r="E21" s="67"/>
      <c r="F21" s="68"/>
      <c r="G21" s="65"/>
      <c r="H21" s="69"/>
      <c r="I21" s="70"/>
      <c r="J21" s="70"/>
      <c r="K21" s="34" t="s">
        <v>65</v>
      </c>
      <c r="L21" s="77">
        <v>28</v>
      </c>
      <c r="M21" s="77"/>
      <c r="N21" s="72"/>
      <c r="O21" s="79" t="s">
        <v>386</v>
      </c>
      <c r="P21" s="81">
        <v>43630.87819444444</v>
      </c>
      <c r="Q21" s="79" t="s">
        <v>398</v>
      </c>
      <c r="R21" s="79"/>
      <c r="S21" s="79"/>
      <c r="T21" s="79"/>
      <c r="U21" s="82" t="s">
        <v>549</v>
      </c>
      <c r="V21" s="82" t="s">
        <v>549</v>
      </c>
      <c r="W21" s="81">
        <v>43630.87819444444</v>
      </c>
      <c r="X21" s="82" t="s">
        <v>713</v>
      </c>
      <c r="Y21" s="79"/>
      <c r="Z21" s="79"/>
      <c r="AA21" s="85" t="s">
        <v>902</v>
      </c>
      <c r="AB21" s="85" t="s">
        <v>1074</v>
      </c>
      <c r="AC21" s="79" t="b">
        <v>0</v>
      </c>
      <c r="AD21" s="79">
        <v>0</v>
      </c>
      <c r="AE21" s="85" t="s">
        <v>1085</v>
      </c>
      <c r="AF21" s="79" t="b">
        <v>0</v>
      </c>
      <c r="AG21" s="79" t="s">
        <v>1096</v>
      </c>
      <c r="AH21" s="79"/>
      <c r="AI21" s="85" t="s">
        <v>1083</v>
      </c>
      <c r="AJ21" s="79" t="b">
        <v>0</v>
      </c>
      <c r="AK21" s="79">
        <v>0</v>
      </c>
      <c r="AL21" s="85" t="s">
        <v>1083</v>
      </c>
      <c r="AM21" s="79" t="s">
        <v>1110</v>
      </c>
      <c r="AN21" s="79" t="b">
        <v>0</v>
      </c>
      <c r="AO21" s="85" t="s">
        <v>1074</v>
      </c>
      <c r="AP21" s="79" t="s">
        <v>176</v>
      </c>
      <c r="AQ21" s="79">
        <v>0</v>
      </c>
      <c r="AR21" s="79">
        <v>0</v>
      </c>
      <c r="AS21" s="79" t="s">
        <v>1124</v>
      </c>
      <c r="AT21" s="79" t="s">
        <v>1131</v>
      </c>
      <c r="AU21" s="79" t="s">
        <v>1136</v>
      </c>
      <c r="AV21" s="79" t="s">
        <v>1141</v>
      </c>
      <c r="AW21" s="79" t="s">
        <v>1148</v>
      </c>
      <c r="AX21" s="79" t="s">
        <v>1155</v>
      </c>
      <c r="AY21" s="79" t="s">
        <v>1161</v>
      </c>
      <c r="AZ21" s="82" t="s">
        <v>1164</v>
      </c>
      <c r="BA21">
        <v>1</v>
      </c>
      <c r="BB21" s="78" t="str">
        <f>REPLACE(INDEX(GroupVertices[Group],MATCH(Edges25[[#This Row],[Vertex 1]],GroupVertices[Vertex],0)),1,1,"")</f>
        <v>22</v>
      </c>
      <c r="BC21" s="78" t="str">
        <f>REPLACE(INDEX(GroupVertices[Group],MATCH(Edges25[[#This Row],[Vertex 2]],GroupVertices[Vertex],0)),1,1,"")</f>
        <v>22</v>
      </c>
      <c r="BD21" s="48">
        <v>0</v>
      </c>
      <c r="BE21" s="49">
        <v>0</v>
      </c>
      <c r="BF21" s="48">
        <v>0</v>
      </c>
      <c r="BG21" s="49">
        <v>0</v>
      </c>
      <c r="BH21" s="48">
        <v>0</v>
      </c>
      <c r="BI21" s="49">
        <v>0</v>
      </c>
      <c r="BJ21" s="48">
        <v>6</v>
      </c>
      <c r="BK21" s="49">
        <v>100</v>
      </c>
      <c r="BL21" s="48">
        <v>6</v>
      </c>
    </row>
    <row r="22" spans="1:64" ht="15">
      <c r="A22" s="64" t="s">
        <v>230</v>
      </c>
      <c r="B22" s="64" t="s">
        <v>231</v>
      </c>
      <c r="C22" s="65"/>
      <c r="D22" s="66"/>
      <c r="E22" s="67"/>
      <c r="F22" s="68"/>
      <c r="G22" s="65"/>
      <c r="H22" s="69"/>
      <c r="I22" s="70"/>
      <c r="J22" s="70"/>
      <c r="K22" s="34" t="s">
        <v>66</v>
      </c>
      <c r="L22" s="77">
        <v>29</v>
      </c>
      <c r="M22" s="77"/>
      <c r="N22" s="72"/>
      <c r="O22" s="79" t="s">
        <v>385</v>
      </c>
      <c r="P22" s="81">
        <v>43627.47399305556</v>
      </c>
      <c r="Q22" s="79" t="s">
        <v>399</v>
      </c>
      <c r="R22" s="79"/>
      <c r="S22" s="79"/>
      <c r="T22" s="79"/>
      <c r="U22" s="82" t="s">
        <v>550</v>
      </c>
      <c r="V22" s="82" t="s">
        <v>550</v>
      </c>
      <c r="W22" s="81">
        <v>43627.47399305556</v>
      </c>
      <c r="X22" s="82" t="s">
        <v>714</v>
      </c>
      <c r="Y22" s="79"/>
      <c r="Z22" s="79"/>
      <c r="AA22" s="85" t="s">
        <v>903</v>
      </c>
      <c r="AB22" s="79"/>
      <c r="AC22" s="79" t="b">
        <v>0</v>
      </c>
      <c r="AD22" s="79">
        <v>3</v>
      </c>
      <c r="AE22" s="85" t="s">
        <v>1083</v>
      </c>
      <c r="AF22" s="79" t="b">
        <v>0</v>
      </c>
      <c r="AG22" s="79" t="s">
        <v>1098</v>
      </c>
      <c r="AH22" s="79"/>
      <c r="AI22" s="85" t="s">
        <v>1083</v>
      </c>
      <c r="AJ22" s="79" t="b">
        <v>0</v>
      </c>
      <c r="AK22" s="79">
        <v>1</v>
      </c>
      <c r="AL22" s="85" t="s">
        <v>1083</v>
      </c>
      <c r="AM22" s="79" t="s">
        <v>1110</v>
      </c>
      <c r="AN22" s="79" t="b">
        <v>0</v>
      </c>
      <c r="AO22" s="85" t="s">
        <v>903</v>
      </c>
      <c r="AP22" s="79" t="s">
        <v>176</v>
      </c>
      <c r="AQ22" s="79">
        <v>0</v>
      </c>
      <c r="AR22" s="79">
        <v>0</v>
      </c>
      <c r="AS22" s="79"/>
      <c r="AT22" s="79"/>
      <c r="AU22" s="79"/>
      <c r="AV22" s="79"/>
      <c r="AW22" s="79"/>
      <c r="AX22" s="79"/>
      <c r="AY22" s="79"/>
      <c r="AZ22" s="79"/>
      <c r="BA22">
        <v>1</v>
      </c>
      <c r="BB22" s="78" t="str">
        <f>REPLACE(INDEX(GroupVertices[Group],MATCH(Edges25[[#This Row],[Vertex 1]],GroupVertices[Vertex],0)),1,1,"")</f>
        <v>6</v>
      </c>
      <c r="BC22" s="78" t="str">
        <f>REPLACE(INDEX(GroupVertices[Group],MATCH(Edges25[[#This Row],[Vertex 2]],GroupVertices[Vertex],0)),1,1,"")</f>
        <v>6</v>
      </c>
      <c r="BD22" s="48">
        <v>0</v>
      </c>
      <c r="BE22" s="49">
        <v>0</v>
      </c>
      <c r="BF22" s="48">
        <v>0</v>
      </c>
      <c r="BG22" s="49">
        <v>0</v>
      </c>
      <c r="BH22" s="48">
        <v>0</v>
      </c>
      <c r="BI22" s="49">
        <v>0</v>
      </c>
      <c r="BJ22" s="48">
        <v>31</v>
      </c>
      <c r="BK22" s="49">
        <v>100</v>
      </c>
      <c r="BL22" s="48">
        <v>31</v>
      </c>
    </row>
    <row r="23" spans="1:64" ht="15">
      <c r="A23" s="64" t="s">
        <v>231</v>
      </c>
      <c r="B23" s="64" t="s">
        <v>230</v>
      </c>
      <c r="C23" s="65"/>
      <c r="D23" s="66"/>
      <c r="E23" s="67"/>
      <c r="F23" s="68"/>
      <c r="G23" s="65"/>
      <c r="H23" s="69"/>
      <c r="I23" s="70"/>
      <c r="J23" s="70"/>
      <c r="K23" s="34" t="s">
        <v>66</v>
      </c>
      <c r="L23" s="77">
        <v>30</v>
      </c>
      <c r="M23" s="77"/>
      <c r="N23" s="72"/>
      <c r="O23" s="79" t="s">
        <v>385</v>
      </c>
      <c r="P23" s="81">
        <v>43628.078784722224</v>
      </c>
      <c r="Q23" s="79" t="s">
        <v>392</v>
      </c>
      <c r="R23" s="79"/>
      <c r="S23" s="79"/>
      <c r="T23" s="79"/>
      <c r="U23" s="79"/>
      <c r="V23" s="82" t="s">
        <v>602</v>
      </c>
      <c r="W23" s="81">
        <v>43628.078784722224</v>
      </c>
      <c r="X23" s="82" t="s">
        <v>715</v>
      </c>
      <c r="Y23" s="79"/>
      <c r="Z23" s="79"/>
      <c r="AA23" s="85" t="s">
        <v>904</v>
      </c>
      <c r="AB23" s="79"/>
      <c r="AC23" s="79" t="b">
        <v>0</v>
      </c>
      <c r="AD23" s="79">
        <v>0</v>
      </c>
      <c r="AE23" s="85" t="s">
        <v>1083</v>
      </c>
      <c r="AF23" s="79" t="b">
        <v>0</v>
      </c>
      <c r="AG23" s="79" t="s">
        <v>1098</v>
      </c>
      <c r="AH23" s="79"/>
      <c r="AI23" s="85" t="s">
        <v>1083</v>
      </c>
      <c r="AJ23" s="79" t="b">
        <v>0</v>
      </c>
      <c r="AK23" s="79">
        <v>6</v>
      </c>
      <c r="AL23" s="85" t="s">
        <v>903</v>
      </c>
      <c r="AM23" s="79" t="s">
        <v>1111</v>
      </c>
      <c r="AN23" s="79" t="b">
        <v>0</v>
      </c>
      <c r="AO23" s="85" t="s">
        <v>903</v>
      </c>
      <c r="AP23" s="79" t="s">
        <v>176</v>
      </c>
      <c r="AQ23" s="79">
        <v>0</v>
      </c>
      <c r="AR23" s="79">
        <v>0</v>
      </c>
      <c r="AS23" s="79"/>
      <c r="AT23" s="79"/>
      <c r="AU23" s="79"/>
      <c r="AV23" s="79"/>
      <c r="AW23" s="79"/>
      <c r="AX23" s="79"/>
      <c r="AY23" s="79"/>
      <c r="AZ23" s="79"/>
      <c r="BA23">
        <v>1</v>
      </c>
      <c r="BB23" s="78" t="str">
        <f>REPLACE(INDEX(GroupVertices[Group],MATCH(Edges25[[#This Row],[Vertex 1]],GroupVertices[Vertex],0)),1,1,"")</f>
        <v>6</v>
      </c>
      <c r="BC23" s="78" t="str">
        <f>REPLACE(INDEX(GroupVertices[Group],MATCH(Edges25[[#This Row],[Vertex 2]],GroupVertices[Vertex],0)),1,1,"")</f>
        <v>6</v>
      </c>
      <c r="BD23" s="48">
        <v>0</v>
      </c>
      <c r="BE23" s="49">
        <v>0</v>
      </c>
      <c r="BF23" s="48">
        <v>0</v>
      </c>
      <c r="BG23" s="49">
        <v>0</v>
      </c>
      <c r="BH23" s="48">
        <v>0</v>
      </c>
      <c r="BI23" s="49">
        <v>0</v>
      </c>
      <c r="BJ23" s="48">
        <v>22</v>
      </c>
      <c r="BK23" s="49">
        <v>100</v>
      </c>
      <c r="BL23" s="48">
        <v>22</v>
      </c>
    </row>
    <row r="24" spans="1:64" ht="15">
      <c r="A24" s="64" t="s">
        <v>231</v>
      </c>
      <c r="B24" s="64" t="s">
        <v>231</v>
      </c>
      <c r="C24" s="65"/>
      <c r="D24" s="66"/>
      <c r="E24" s="67"/>
      <c r="F24" s="68"/>
      <c r="G24" s="65"/>
      <c r="H24" s="69"/>
      <c r="I24" s="70"/>
      <c r="J24" s="70"/>
      <c r="K24" s="34" t="s">
        <v>65</v>
      </c>
      <c r="L24" s="77">
        <v>31</v>
      </c>
      <c r="M24" s="77"/>
      <c r="N24" s="72"/>
      <c r="O24" s="79" t="s">
        <v>176</v>
      </c>
      <c r="P24" s="81">
        <v>43621.1297337963</v>
      </c>
      <c r="Q24" s="79" t="s">
        <v>400</v>
      </c>
      <c r="R24" s="79"/>
      <c r="S24" s="79"/>
      <c r="T24" s="79"/>
      <c r="U24" s="82" t="s">
        <v>551</v>
      </c>
      <c r="V24" s="82" t="s">
        <v>551</v>
      </c>
      <c r="W24" s="81">
        <v>43621.1297337963</v>
      </c>
      <c r="X24" s="82" t="s">
        <v>716</v>
      </c>
      <c r="Y24" s="79"/>
      <c r="Z24" s="79"/>
      <c r="AA24" s="85" t="s">
        <v>905</v>
      </c>
      <c r="AB24" s="79"/>
      <c r="AC24" s="79" t="b">
        <v>0</v>
      </c>
      <c r="AD24" s="79">
        <v>2</v>
      </c>
      <c r="AE24" s="85" t="s">
        <v>1083</v>
      </c>
      <c r="AF24" s="79" t="b">
        <v>0</v>
      </c>
      <c r="AG24" s="79" t="s">
        <v>1098</v>
      </c>
      <c r="AH24" s="79"/>
      <c r="AI24" s="85" t="s">
        <v>1083</v>
      </c>
      <c r="AJ24" s="79" t="b">
        <v>0</v>
      </c>
      <c r="AK24" s="79">
        <v>1</v>
      </c>
      <c r="AL24" s="85" t="s">
        <v>1083</v>
      </c>
      <c r="AM24" s="79" t="s">
        <v>1110</v>
      </c>
      <c r="AN24" s="79" t="b">
        <v>0</v>
      </c>
      <c r="AO24" s="85" t="s">
        <v>905</v>
      </c>
      <c r="AP24" s="79" t="s">
        <v>176</v>
      </c>
      <c r="AQ24" s="79">
        <v>0</v>
      </c>
      <c r="AR24" s="79">
        <v>0</v>
      </c>
      <c r="AS24" s="79"/>
      <c r="AT24" s="79"/>
      <c r="AU24" s="79"/>
      <c r="AV24" s="79"/>
      <c r="AW24" s="79"/>
      <c r="AX24" s="79"/>
      <c r="AY24" s="79"/>
      <c r="AZ24" s="79"/>
      <c r="BA24">
        <v>2</v>
      </c>
      <c r="BB24" s="78" t="str">
        <f>REPLACE(INDEX(GroupVertices[Group],MATCH(Edges25[[#This Row],[Vertex 1]],GroupVertices[Vertex],0)),1,1,"")</f>
        <v>6</v>
      </c>
      <c r="BC24" s="78" t="str">
        <f>REPLACE(INDEX(GroupVertices[Group],MATCH(Edges25[[#This Row],[Vertex 2]],GroupVertices[Vertex],0)),1,1,"")</f>
        <v>6</v>
      </c>
      <c r="BD24" s="48">
        <v>0</v>
      </c>
      <c r="BE24" s="49">
        <v>0</v>
      </c>
      <c r="BF24" s="48">
        <v>0</v>
      </c>
      <c r="BG24" s="49">
        <v>0</v>
      </c>
      <c r="BH24" s="48">
        <v>0</v>
      </c>
      <c r="BI24" s="49">
        <v>0</v>
      </c>
      <c r="BJ24" s="48">
        <v>39</v>
      </c>
      <c r="BK24" s="49">
        <v>100</v>
      </c>
      <c r="BL24" s="48">
        <v>39</v>
      </c>
    </row>
    <row r="25" spans="1:64" ht="15">
      <c r="A25" s="64" t="s">
        <v>231</v>
      </c>
      <c r="B25" s="64" t="s">
        <v>231</v>
      </c>
      <c r="C25" s="65"/>
      <c r="D25" s="66"/>
      <c r="E25" s="67"/>
      <c r="F25" s="68"/>
      <c r="G25" s="65"/>
      <c r="H25" s="69"/>
      <c r="I25" s="70"/>
      <c r="J25" s="70"/>
      <c r="K25" s="34" t="s">
        <v>65</v>
      </c>
      <c r="L25" s="77">
        <v>32</v>
      </c>
      <c r="M25" s="77"/>
      <c r="N25" s="72"/>
      <c r="O25" s="79" t="s">
        <v>176</v>
      </c>
      <c r="P25" s="81">
        <v>43631.521886574075</v>
      </c>
      <c r="Q25" s="79" t="s">
        <v>401</v>
      </c>
      <c r="R25" s="79"/>
      <c r="S25" s="79"/>
      <c r="T25" s="79"/>
      <c r="U25" s="82" t="s">
        <v>552</v>
      </c>
      <c r="V25" s="82" t="s">
        <v>552</v>
      </c>
      <c r="W25" s="81">
        <v>43631.521886574075</v>
      </c>
      <c r="X25" s="82" t="s">
        <v>717</v>
      </c>
      <c r="Y25" s="79"/>
      <c r="Z25" s="79"/>
      <c r="AA25" s="85" t="s">
        <v>906</v>
      </c>
      <c r="AB25" s="79"/>
      <c r="AC25" s="79" t="b">
        <v>0</v>
      </c>
      <c r="AD25" s="79">
        <v>0</v>
      </c>
      <c r="AE25" s="85" t="s">
        <v>1083</v>
      </c>
      <c r="AF25" s="79" t="b">
        <v>0</v>
      </c>
      <c r="AG25" s="79" t="s">
        <v>1098</v>
      </c>
      <c r="AH25" s="79"/>
      <c r="AI25" s="85" t="s">
        <v>1083</v>
      </c>
      <c r="AJ25" s="79" t="b">
        <v>0</v>
      </c>
      <c r="AK25" s="79">
        <v>0</v>
      </c>
      <c r="AL25" s="85" t="s">
        <v>1083</v>
      </c>
      <c r="AM25" s="79" t="s">
        <v>1110</v>
      </c>
      <c r="AN25" s="79" t="b">
        <v>0</v>
      </c>
      <c r="AO25" s="85" t="s">
        <v>906</v>
      </c>
      <c r="AP25" s="79" t="s">
        <v>176</v>
      </c>
      <c r="AQ25" s="79">
        <v>0</v>
      </c>
      <c r="AR25" s="79">
        <v>0</v>
      </c>
      <c r="AS25" s="79"/>
      <c r="AT25" s="79"/>
      <c r="AU25" s="79"/>
      <c r="AV25" s="79"/>
      <c r="AW25" s="79"/>
      <c r="AX25" s="79"/>
      <c r="AY25" s="79"/>
      <c r="AZ25" s="79"/>
      <c r="BA25">
        <v>2</v>
      </c>
      <c r="BB25" s="78" t="str">
        <f>REPLACE(INDEX(GroupVertices[Group],MATCH(Edges25[[#This Row],[Vertex 1]],GroupVertices[Vertex],0)),1,1,"")</f>
        <v>6</v>
      </c>
      <c r="BC25" s="78" t="str">
        <f>REPLACE(INDEX(GroupVertices[Group],MATCH(Edges25[[#This Row],[Vertex 2]],GroupVertices[Vertex],0)),1,1,"")</f>
        <v>6</v>
      </c>
      <c r="BD25" s="48">
        <v>0</v>
      </c>
      <c r="BE25" s="49">
        <v>0</v>
      </c>
      <c r="BF25" s="48">
        <v>0</v>
      </c>
      <c r="BG25" s="49">
        <v>0</v>
      </c>
      <c r="BH25" s="48">
        <v>0</v>
      </c>
      <c r="BI25" s="49">
        <v>0</v>
      </c>
      <c r="BJ25" s="48">
        <v>21</v>
      </c>
      <c r="BK25" s="49">
        <v>100</v>
      </c>
      <c r="BL25" s="48">
        <v>21</v>
      </c>
    </row>
    <row r="26" spans="1:64" ht="15">
      <c r="A26" s="64" t="s">
        <v>232</v>
      </c>
      <c r="B26" s="64" t="s">
        <v>232</v>
      </c>
      <c r="C26" s="65"/>
      <c r="D26" s="66"/>
      <c r="E26" s="67"/>
      <c r="F26" s="68"/>
      <c r="G26" s="65"/>
      <c r="H26" s="69"/>
      <c r="I26" s="70"/>
      <c r="J26" s="70"/>
      <c r="K26" s="34" t="s">
        <v>65</v>
      </c>
      <c r="L26" s="77">
        <v>33</v>
      </c>
      <c r="M26" s="77"/>
      <c r="N26" s="72"/>
      <c r="O26" s="79" t="s">
        <v>176</v>
      </c>
      <c r="P26" s="81">
        <v>43634.65258101852</v>
      </c>
      <c r="Q26" s="79" t="s">
        <v>402</v>
      </c>
      <c r="R26" s="82" t="s">
        <v>492</v>
      </c>
      <c r="S26" s="79" t="s">
        <v>516</v>
      </c>
      <c r="T26" s="79" t="s">
        <v>528</v>
      </c>
      <c r="U26" s="79"/>
      <c r="V26" s="82" t="s">
        <v>603</v>
      </c>
      <c r="W26" s="81">
        <v>43634.65258101852</v>
      </c>
      <c r="X26" s="82" t="s">
        <v>718</v>
      </c>
      <c r="Y26" s="79">
        <v>32.7774</v>
      </c>
      <c r="Z26" s="79">
        <v>-96.7977</v>
      </c>
      <c r="AA26" s="85" t="s">
        <v>907</v>
      </c>
      <c r="AB26" s="79"/>
      <c r="AC26" s="79" t="b">
        <v>0</v>
      </c>
      <c r="AD26" s="79">
        <v>1</v>
      </c>
      <c r="AE26" s="85" t="s">
        <v>1083</v>
      </c>
      <c r="AF26" s="79" t="b">
        <v>0</v>
      </c>
      <c r="AG26" s="79" t="s">
        <v>1096</v>
      </c>
      <c r="AH26" s="79"/>
      <c r="AI26" s="85" t="s">
        <v>1083</v>
      </c>
      <c r="AJ26" s="79" t="b">
        <v>0</v>
      </c>
      <c r="AK26" s="79">
        <v>0</v>
      </c>
      <c r="AL26" s="85" t="s">
        <v>1083</v>
      </c>
      <c r="AM26" s="79" t="s">
        <v>1108</v>
      </c>
      <c r="AN26" s="79" t="b">
        <v>0</v>
      </c>
      <c r="AO26" s="85" t="s">
        <v>907</v>
      </c>
      <c r="AP26" s="79" t="s">
        <v>176</v>
      </c>
      <c r="AQ26" s="79">
        <v>0</v>
      </c>
      <c r="AR26" s="79">
        <v>0</v>
      </c>
      <c r="AS26" s="79" t="s">
        <v>1125</v>
      </c>
      <c r="AT26" s="79" t="s">
        <v>1131</v>
      </c>
      <c r="AU26" s="79" t="s">
        <v>1136</v>
      </c>
      <c r="AV26" s="79" t="s">
        <v>1142</v>
      </c>
      <c r="AW26" s="79" t="s">
        <v>1149</v>
      </c>
      <c r="AX26" s="79" t="s">
        <v>1156</v>
      </c>
      <c r="AY26" s="79" t="s">
        <v>1161</v>
      </c>
      <c r="AZ26" s="82" t="s">
        <v>1165</v>
      </c>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18</v>
      </c>
      <c r="BK26" s="49">
        <v>100</v>
      </c>
      <c r="BL26" s="48">
        <v>18</v>
      </c>
    </row>
    <row r="27" spans="1:64" ht="15">
      <c r="A27" s="64" t="s">
        <v>233</v>
      </c>
      <c r="B27" s="64" t="s">
        <v>366</v>
      </c>
      <c r="C27" s="65"/>
      <c r="D27" s="66"/>
      <c r="E27" s="67"/>
      <c r="F27" s="68"/>
      <c r="G27" s="65"/>
      <c r="H27" s="69"/>
      <c r="I27" s="70"/>
      <c r="J27" s="70"/>
      <c r="K27" s="34" t="s">
        <v>65</v>
      </c>
      <c r="L27" s="77">
        <v>34</v>
      </c>
      <c r="M27" s="77"/>
      <c r="N27" s="72"/>
      <c r="O27" s="79" t="s">
        <v>385</v>
      </c>
      <c r="P27" s="81">
        <v>43635.35480324074</v>
      </c>
      <c r="Q27" s="79" t="s">
        <v>403</v>
      </c>
      <c r="R27" s="79"/>
      <c r="S27" s="79"/>
      <c r="T27" s="79"/>
      <c r="U27" s="79"/>
      <c r="V27" s="82" t="s">
        <v>604</v>
      </c>
      <c r="W27" s="81">
        <v>43635.35480324074</v>
      </c>
      <c r="X27" s="82" t="s">
        <v>719</v>
      </c>
      <c r="Y27" s="79"/>
      <c r="Z27" s="79"/>
      <c r="AA27" s="85" t="s">
        <v>908</v>
      </c>
      <c r="AB27" s="79"/>
      <c r="AC27" s="79" t="b">
        <v>0</v>
      </c>
      <c r="AD27" s="79">
        <v>0</v>
      </c>
      <c r="AE27" s="85" t="s">
        <v>1083</v>
      </c>
      <c r="AF27" s="79" t="b">
        <v>0</v>
      </c>
      <c r="AG27" s="79" t="s">
        <v>1098</v>
      </c>
      <c r="AH27" s="79"/>
      <c r="AI27" s="85" t="s">
        <v>1083</v>
      </c>
      <c r="AJ27" s="79" t="b">
        <v>0</v>
      </c>
      <c r="AK27" s="79">
        <v>8</v>
      </c>
      <c r="AL27" s="85" t="s">
        <v>1065</v>
      </c>
      <c r="AM27" s="79" t="s">
        <v>1110</v>
      </c>
      <c r="AN27" s="79" t="b">
        <v>0</v>
      </c>
      <c r="AO27" s="85" t="s">
        <v>1065</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0</v>
      </c>
      <c r="BE27" s="49">
        <v>0</v>
      </c>
      <c r="BF27" s="48">
        <v>0</v>
      </c>
      <c r="BG27" s="49">
        <v>0</v>
      </c>
      <c r="BH27" s="48">
        <v>0</v>
      </c>
      <c r="BI27" s="49">
        <v>0</v>
      </c>
      <c r="BJ27" s="48">
        <v>27</v>
      </c>
      <c r="BK27" s="49">
        <v>100</v>
      </c>
      <c r="BL27" s="48">
        <v>27</v>
      </c>
    </row>
    <row r="28" spans="1:64" ht="15">
      <c r="A28" s="64" t="s">
        <v>234</v>
      </c>
      <c r="B28" s="64" t="s">
        <v>366</v>
      </c>
      <c r="C28" s="65"/>
      <c r="D28" s="66"/>
      <c r="E28" s="67"/>
      <c r="F28" s="68"/>
      <c r="G28" s="65"/>
      <c r="H28" s="69"/>
      <c r="I28" s="70"/>
      <c r="J28" s="70"/>
      <c r="K28" s="34" t="s">
        <v>65</v>
      </c>
      <c r="L28" s="77">
        <v>35</v>
      </c>
      <c r="M28" s="77"/>
      <c r="N28" s="72"/>
      <c r="O28" s="79" t="s">
        <v>385</v>
      </c>
      <c r="P28" s="81">
        <v>43635.35685185185</v>
      </c>
      <c r="Q28" s="79" t="s">
        <v>403</v>
      </c>
      <c r="R28" s="79"/>
      <c r="S28" s="79"/>
      <c r="T28" s="79"/>
      <c r="U28" s="79"/>
      <c r="V28" s="82" t="s">
        <v>605</v>
      </c>
      <c r="W28" s="81">
        <v>43635.35685185185</v>
      </c>
      <c r="X28" s="82" t="s">
        <v>720</v>
      </c>
      <c r="Y28" s="79"/>
      <c r="Z28" s="79"/>
      <c r="AA28" s="85" t="s">
        <v>909</v>
      </c>
      <c r="AB28" s="79"/>
      <c r="AC28" s="79" t="b">
        <v>0</v>
      </c>
      <c r="AD28" s="79">
        <v>0</v>
      </c>
      <c r="AE28" s="85" t="s">
        <v>1083</v>
      </c>
      <c r="AF28" s="79" t="b">
        <v>0</v>
      </c>
      <c r="AG28" s="79" t="s">
        <v>1098</v>
      </c>
      <c r="AH28" s="79"/>
      <c r="AI28" s="85" t="s">
        <v>1083</v>
      </c>
      <c r="AJ28" s="79" t="b">
        <v>0</v>
      </c>
      <c r="AK28" s="79">
        <v>8</v>
      </c>
      <c r="AL28" s="85" t="s">
        <v>1065</v>
      </c>
      <c r="AM28" s="79" t="s">
        <v>1112</v>
      </c>
      <c r="AN28" s="79" t="b">
        <v>0</v>
      </c>
      <c r="AO28" s="85" t="s">
        <v>1065</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0</v>
      </c>
      <c r="BE28" s="49">
        <v>0</v>
      </c>
      <c r="BF28" s="48">
        <v>0</v>
      </c>
      <c r="BG28" s="49">
        <v>0</v>
      </c>
      <c r="BH28" s="48">
        <v>0</v>
      </c>
      <c r="BI28" s="49">
        <v>0</v>
      </c>
      <c r="BJ28" s="48">
        <v>27</v>
      </c>
      <c r="BK28" s="49">
        <v>100</v>
      </c>
      <c r="BL28" s="48">
        <v>27</v>
      </c>
    </row>
    <row r="29" spans="1:64" ht="15">
      <c r="A29" s="64" t="s">
        <v>235</v>
      </c>
      <c r="B29" s="64" t="s">
        <v>366</v>
      </c>
      <c r="C29" s="65"/>
      <c r="D29" s="66"/>
      <c r="E29" s="67"/>
      <c r="F29" s="68"/>
      <c r="G29" s="65"/>
      <c r="H29" s="69"/>
      <c r="I29" s="70"/>
      <c r="J29" s="70"/>
      <c r="K29" s="34" t="s">
        <v>65</v>
      </c>
      <c r="L29" s="77">
        <v>36</v>
      </c>
      <c r="M29" s="77"/>
      <c r="N29" s="72"/>
      <c r="O29" s="79" t="s">
        <v>385</v>
      </c>
      <c r="P29" s="81">
        <v>43635.35753472222</v>
      </c>
      <c r="Q29" s="79" t="s">
        <v>403</v>
      </c>
      <c r="R29" s="79"/>
      <c r="S29" s="79"/>
      <c r="T29" s="79"/>
      <c r="U29" s="79"/>
      <c r="V29" s="82" t="s">
        <v>606</v>
      </c>
      <c r="W29" s="81">
        <v>43635.35753472222</v>
      </c>
      <c r="X29" s="82" t="s">
        <v>721</v>
      </c>
      <c r="Y29" s="79"/>
      <c r="Z29" s="79"/>
      <c r="AA29" s="85" t="s">
        <v>910</v>
      </c>
      <c r="AB29" s="79"/>
      <c r="AC29" s="79" t="b">
        <v>0</v>
      </c>
      <c r="AD29" s="79">
        <v>0</v>
      </c>
      <c r="AE29" s="85" t="s">
        <v>1083</v>
      </c>
      <c r="AF29" s="79" t="b">
        <v>0</v>
      </c>
      <c r="AG29" s="79" t="s">
        <v>1098</v>
      </c>
      <c r="AH29" s="79"/>
      <c r="AI29" s="85" t="s">
        <v>1083</v>
      </c>
      <c r="AJ29" s="79" t="b">
        <v>0</v>
      </c>
      <c r="AK29" s="79">
        <v>8</v>
      </c>
      <c r="AL29" s="85" t="s">
        <v>1065</v>
      </c>
      <c r="AM29" s="79" t="s">
        <v>1110</v>
      </c>
      <c r="AN29" s="79" t="b">
        <v>0</v>
      </c>
      <c r="AO29" s="85" t="s">
        <v>1065</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27</v>
      </c>
      <c r="BK29" s="49">
        <v>100</v>
      </c>
      <c r="BL29" s="48">
        <v>27</v>
      </c>
    </row>
    <row r="30" spans="1:64" ht="15">
      <c r="A30" s="64" t="s">
        <v>236</v>
      </c>
      <c r="B30" s="64" t="s">
        <v>366</v>
      </c>
      <c r="C30" s="65"/>
      <c r="D30" s="66"/>
      <c r="E30" s="67"/>
      <c r="F30" s="68"/>
      <c r="G30" s="65"/>
      <c r="H30" s="69"/>
      <c r="I30" s="70"/>
      <c r="J30" s="70"/>
      <c r="K30" s="34" t="s">
        <v>65</v>
      </c>
      <c r="L30" s="77">
        <v>37</v>
      </c>
      <c r="M30" s="77"/>
      <c r="N30" s="72"/>
      <c r="O30" s="79" t="s">
        <v>385</v>
      </c>
      <c r="P30" s="81">
        <v>43635.46908564815</v>
      </c>
      <c r="Q30" s="79" t="s">
        <v>403</v>
      </c>
      <c r="R30" s="79"/>
      <c r="S30" s="79"/>
      <c r="T30" s="79"/>
      <c r="U30" s="79"/>
      <c r="V30" s="82" t="s">
        <v>607</v>
      </c>
      <c r="W30" s="81">
        <v>43635.46908564815</v>
      </c>
      <c r="X30" s="82" t="s">
        <v>722</v>
      </c>
      <c r="Y30" s="79"/>
      <c r="Z30" s="79"/>
      <c r="AA30" s="85" t="s">
        <v>911</v>
      </c>
      <c r="AB30" s="79"/>
      <c r="AC30" s="79" t="b">
        <v>0</v>
      </c>
      <c r="AD30" s="79">
        <v>0</v>
      </c>
      <c r="AE30" s="85" t="s">
        <v>1083</v>
      </c>
      <c r="AF30" s="79" t="b">
        <v>0</v>
      </c>
      <c r="AG30" s="79" t="s">
        <v>1098</v>
      </c>
      <c r="AH30" s="79"/>
      <c r="AI30" s="85" t="s">
        <v>1083</v>
      </c>
      <c r="AJ30" s="79" t="b">
        <v>0</v>
      </c>
      <c r="AK30" s="79">
        <v>8</v>
      </c>
      <c r="AL30" s="85" t="s">
        <v>1065</v>
      </c>
      <c r="AM30" s="79" t="s">
        <v>1110</v>
      </c>
      <c r="AN30" s="79" t="b">
        <v>0</v>
      </c>
      <c r="AO30" s="85" t="s">
        <v>1065</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27</v>
      </c>
      <c r="BK30" s="49">
        <v>100</v>
      </c>
      <c r="BL30" s="48">
        <v>27</v>
      </c>
    </row>
    <row r="31" spans="1:64" ht="15">
      <c r="A31" s="64" t="s">
        <v>237</v>
      </c>
      <c r="B31" s="64" t="s">
        <v>366</v>
      </c>
      <c r="C31" s="65"/>
      <c r="D31" s="66"/>
      <c r="E31" s="67"/>
      <c r="F31" s="68"/>
      <c r="G31" s="65"/>
      <c r="H31" s="69"/>
      <c r="I31" s="70"/>
      <c r="J31" s="70"/>
      <c r="K31" s="34" t="s">
        <v>65</v>
      </c>
      <c r="L31" s="77">
        <v>38</v>
      </c>
      <c r="M31" s="77"/>
      <c r="N31" s="72"/>
      <c r="O31" s="79" t="s">
        <v>385</v>
      </c>
      <c r="P31" s="81">
        <v>43635.482141203705</v>
      </c>
      <c r="Q31" s="79" t="s">
        <v>403</v>
      </c>
      <c r="R31" s="79"/>
      <c r="S31" s="79"/>
      <c r="T31" s="79"/>
      <c r="U31" s="79"/>
      <c r="V31" s="82" t="s">
        <v>608</v>
      </c>
      <c r="W31" s="81">
        <v>43635.482141203705</v>
      </c>
      <c r="X31" s="82" t="s">
        <v>723</v>
      </c>
      <c r="Y31" s="79"/>
      <c r="Z31" s="79"/>
      <c r="AA31" s="85" t="s">
        <v>912</v>
      </c>
      <c r="AB31" s="79"/>
      <c r="AC31" s="79" t="b">
        <v>0</v>
      </c>
      <c r="AD31" s="79">
        <v>0</v>
      </c>
      <c r="AE31" s="85" t="s">
        <v>1083</v>
      </c>
      <c r="AF31" s="79" t="b">
        <v>0</v>
      </c>
      <c r="AG31" s="79" t="s">
        <v>1098</v>
      </c>
      <c r="AH31" s="79"/>
      <c r="AI31" s="85" t="s">
        <v>1083</v>
      </c>
      <c r="AJ31" s="79" t="b">
        <v>0</v>
      </c>
      <c r="AK31" s="79">
        <v>8</v>
      </c>
      <c r="AL31" s="85" t="s">
        <v>1065</v>
      </c>
      <c r="AM31" s="79" t="s">
        <v>1110</v>
      </c>
      <c r="AN31" s="79" t="b">
        <v>0</v>
      </c>
      <c r="AO31" s="85" t="s">
        <v>1065</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27</v>
      </c>
      <c r="BK31" s="49">
        <v>100</v>
      </c>
      <c r="BL31" s="48">
        <v>27</v>
      </c>
    </row>
    <row r="32" spans="1:64" ht="15">
      <c r="A32" s="64" t="s">
        <v>238</v>
      </c>
      <c r="B32" s="64" t="s">
        <v>238</v>
      </c>
      <c r="C32" s="65"/>
      <c r="D32" s="66"/>
      <c r="E32" s="67"/>
      <c r="F32" s="68"/>
      <c r="G32" s="65"/>
      <c r="H32" s="69"/>
      <c r="I32" s="70"/>
      <c r="J32" s="70"/>
      <c r="K32" s="34" t="s">
        <v>65</v>
      </c>
      <c r="L32" s="77">
        <v>39</v>
      </c>
      <c r="M32" s="77"/>
      <c r="N32" s="72"/>
      <c r="O32" s="79" t="s">
        <v>176</v>
      </c>
      <c r="P32" s="81">
        <v>43635.54043981482</v>
      </c>
      <c r="Q32" s="79" t="s">
        <v>404</v>
      </c>
      <c r="R32" s="82" t="s">
        <v>493</v>
      </c>
      <c r="S32" s="79" t="s">
        <v>516</v>
      </c>
      <c r="T32" s="79" t="s">
        <v>529</v>
      </c>
      <c r="U32" s="79"/>
      <c r="V32" s="82" t="s">
        <v>609</v>
      </c>
      <c r="W32" s="81">
        <v>43635.54043981482</v>
      </c>
      <c r="X32" s="82" t="s">
        <v>724</v>
      </c>
      <c r="Y32" s="79">
        <v>51.6928685</v>
      </c>
      <c r="Z32" s="79">
        <v>0.46469976</v>
      </c>
      <c r="AA32" s="85" t="s">
        <v>913</v>
      </c>
      <c r="AB32" s="79"/>
      <c r="AC32" s="79" t="b">
        <v>0</v>
      </c>
      <c r="AD32" s="79">
        <v>0</v>
      </c>
      <c r="AE32" s="85" t="s">
        <v>1083</v>
      </c>
      <c r="AF32" s="79" t="b">
        <v>0</v>
      </c>
      <c r="AG32" s="79" t="s">
        <v>1096</v>
      </c>
      <c r="AH32" s="79"/>
      <c r="AI32" s="85" t="s">
        <v>1083</v>
      </c>
      <c r="AJ32" s="79" t="b">
        <v>0</v>
      </c>
      <c r="AK32" s="79">
        <v>0</v>
      </c>
      <c r="AL32" s="85" t="s">
        <v>1083</v>
      </c>
      <c r="AM32" s="79" t="s">
        <v>1108</v>
      </c>
      <c r="AN32" s="79" t="b">
        <v>0</v>
      </c>
      <c r="AO32" s="85" t="s">
        <v>913</v>
      </c>
      <c r="AP32" s="79" t="s">
        <v>176</v>
      </c>
      <c r="AQ32" s="79">
        <v>0</v>
      </c>
      <c r="AR32" s="79">
        <v>0</v>
      </c>
      <c r="AS32" s="79" t="s">
        <v>1126</v>
      </c>
      <c r="AT32" s="79" t="s">
        <v>1132</v>
      </c>
      <c r="AU32" s="79" t="s">
        <v>1137</v>
      </c>
      <c r="AV32" s="79" t="s">
        <v>1143</v>
      </c>
      <c r="AW32" s="79" t="s">
        <v>1150</v>
      </c>
      <c r="AX32" s="79" t="s">
        <v>1157</v>
      </c>
      <c r="AY32" s="79" t="s">
        <v>1162</v>
      </c>
      <c r="AZ32" s="82" t="s">
        <v>1166</v>
      </c>
      <c r="BA32">
        <v>1</v>
      </c>
      <c r="BB32" s="78" t="str">
        <f>REPLACE(INDEX(GroupVertices[Group],MATCH(Edges25[[#This Row],[Vertex 1]],GroupVertices[Vertex],0)),1,1,"")</f>
        <v>1</v>
      </c>
      <c r="BC32" s="78" t="str">
        <f>REPLACE(INDEX(GroupVertices[Group],MATCH(Edges25[[#This Row],[Vertex 2]],GroupVertices[Vertex],0)),1,1,"")</f>
        <v>1</v>
      </c>
      <c r="BD32" s="48">
        <v>1</v>
      </c>
      <c r="BE32" s="49">
        <v>7.6923076923076925</v>
      </c>
      <c r="BF32" s="48">
        <v>0</v>
      </c>
      <c r="BG32" s="49">
        <v>0</v>
      </c>
      <c r="BH32" s="48">
        <v>0</v>
      </c>
      <c r="BI32" s="49">
        <v>0</v>
      </c>
      <c r="BJ32" s="48">
        <v>12</v>
      </c>
      <c r="BK32" s="49">
        <v>92.3076923076923</v>
      </c>
      <c r="BL32" s="48">
        <v>13</v>
      </c>
    </row>
    <row r="33" spans="1:64" ht="15">
      <c r="A33" s="64" t="s">
        <v>239</v>
      </c>
      <c r="B33" s="64" t="s">
        <v>239</v>
      </c>
      <c r="C33" s="65"/>
      <c r="D33" s="66"/>
      <c r="E33" s="67"/>
      <c r="F33" s="68"/>
      <c r="G33" s="65"/>
      <c r="H33" s="69"/>
      <c r="I33" s="70"/>
      <c r="J33" s="70"/>
      <c r="K33" s="34" t="s">
        <v>65</v>
      </c>
      <c r="L33" s="77">
        <v>40</v>
      </c>
      <c r="M33" s="77"/>
      <c r="N33" s="72"/>
      <c r="O33" s="79" t="s">
        <v>176</v>
      </c>
      <c r="P33" s="81">
        <v>43636.25109953704</v>
      </c>
      <c r="Q33" s="79" t="s">
        <v>405</v>
      </c>
      <c r="R33" s="79"/>
      <c r="S33" s="79"/>
      <c r="T33" s="79"/>
      <c r="U33" s="82" t="s">
        <v>553</v>
      </c>
      <c r="V33" s="82" t="s">
        <v>553</v>
      </c>
      <c r="W33" s="81">
        <v>43636.25109953704</v>
      </c>
      <c r="X33" s="82" t="s">
        <v>725</v>
      </c>
      <c r="Y33" s="79"/>
      <c r="Z33" s="79"/>
      <c r="AA33" s="85" t="s">
        <v>914</v>
      </c>
      <c r="AB33" s="79"/>
      <c r="AC33" s="79" t="b">
        <v>0</v>
      </c>
      <c r="AD33" s="79">
        <v>0</v>
      </c>
      <c r="AE33" s="85" t="s">
        <v>1083</v>
      </c>
      <c r="AF33" s="79" t="b">
        <v>0</v>
      </c>
      <c r="AG33" s="79" t="s">
        <v>1096</v>
      </c>
      <c r="AH33" s="79"/>
      <c r="AI33" s="85" t="s">
        <v>1083</v>
      </c>
      <c r="AJ33" s="79" t="b">
        <v>0</v>
      </c>
      <c r="AK33" s="79">
        <v>0</v>
      </c>
      <c r="AL33" s="85" t="s">
        <v>1083</v>
      </c>
      <c r="AM33" s="79" t="s">
        <v>1109</v>
      </c>
      <c r="AN33" s="79" t="b">
        <v>0</v>
      </c>
      <c r="AO33" s="85" t="s">
        <v>914</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0</v>
      </c>
      <c r="BE33" s="49">
        <v>0</v>
      </c>
      <c r="BF33" s="48">
        <v>0</v>
      </c>
      <c r="BG33" s="49">
        <v>0</v>
      </c>
      <c r="BH33" s="48">
        <v>0</v>
      </c>
      <c r="BI33" s="49">
        <v>0</v>
      </c>
      <c r="BJ33" s="48">
        <v>12</v>
      </c>
      <c r="BK33" s="49">
        <v>100</v>
      </c>
      <c r="BL33" s="48">
        <v>12</v>
      </c>
    </row>
    <row r="34" spans="1:64" ht="15">
      <c r="A34" s="64" t="s">
        <v>240</v>
      </c>
      <c r="B34" s="64" t="s">
        <v>261</v>
      </c>
      <c r="C34" s="65"/>
      <c r="D34" s="66"/>
      <c r="E34" s="67"/>
      <c r="F34" s="68"/>
      <c r="G34" s="65"/>
      <c r="H34" s="69"/>
      <c r="I34" s="70"/>
      <c r="J34" s="70"/>
      <c r="K34" s="34" t="s">
        <v>65</v>
      </c>
      <c r="L34" s="77">
        <v>41</v>
      </c>
      <c r="M34" s="77"/>
      <c r="N34" s="72"/>
      <c r="O34" s="79" t="s">
        <v>385</v>
      </c>
      <c r="P34" s="81">
        <v>43636.52922453704</v>
      </c>
      <c r="Q34" s="79" t="s">
        <v>406</v>
      </c>
      <c r="R34" s="79"/>
      <c r="S34" s="79"/>
      <c r="T34" s="79"/>
      <c r="U34" s="79"/>
      <c r="V34" s="82" t="s">
        <v>610</v>
      </c>
      <c r="W34" s="81">
        <v>43636.52922453704</v>
      </c>
      <c r="X34" s="82" t="s">
        <v>726</v>
      </c>
      <c r="Y34" s="79"/>
      <c r="Z34" s="79"/>
      <c r="AA34" s="85" t="s">
        <v>915</v>
      </c>
      <c r="AB34" s="79"/>
      <c r="AC34" s="79" t="b">
        <v>0</v>
      </c>
      <c r="AD34" s="79">
        <v>0</v>
      </c>
      <c r="AE34" s="85" t="s">
        <v>1083</v>
      </c>
      <c r="AF34" s="79" t="b">
        <v>0</v>
      </c>
      <c r="AG34" s="79" t="s">
        <v>1096</v>
      </c>
      <c r="AH34" s="79"/>
      <c r="AI34" s="85" t="s">
        <v>1083</v>
      </c>
      <c r="AJ34" s="79" t="b">
        <v>0</v>
      </c>
      <c r="AK34" s="79">
        <v>10</v>
      </c>
      <c r="AL34" s="85" t="s">
        <v>936</v>
      </c>
      <c r="AM34" s="79" t="s">
        <v>1112</v>
      </c>
      <c r="AN34" s="79" t="b">
        <v>0</v>
      </c>
      <c r="AO34" s="85" t="s">
        <v>936</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v>2</v>
      </c>
      <c r="BE34" s="49">
        <v>8.333333333333334</v>
      </c>
      <c r="BF34" s="48">
        <v>0</v>
      </c>
      <c r="BG34" s="49">
        <v>0</v>
      </c>
      <c r="BH34" s="48">
        <v>0</v>
      </c>
      <c r="BI34" s="49">
        <v>0</v>
      </c>
      <c r="BJ34" s="48">
        <v>22</v>
      </c>
      <c r="BK34" s="49">
        <v>91.66666666666667</v>
      </c>
      <c r="BL34" s="48">
        <v>24</v>
      </c>
    </row>
    <row r="35" spans="1:64" ht="15">
      <c r="A35" s="64" t="s">
        <v>241</v>
      </c>
      <c r="B35" s="64" t="s">
        <v>261</v>
      </c>
      <c r="C35" s="65"/>
      <c r="D35" s="66"/>
      <c r="E35" s="67"/>
      <c r="F35" s="68"/>
      <c r="G35" s="65"/>
      <c r="H35" s="69"/>
      <c r="I35" s="70"/>
      <c r="J35" s="70"/>
      <c r="K35" s="34" t="s">
        <v>65</v>
      </c>
      <c r="L35" s="77">
        <v>42</v>
      </c>
      <c r="M35" s="77"/>
      <c r="N35" s="72"/>
      <c r="O35" s="79" t="s">
        <v>385</v>
      </c>
      <c r="P35" s="81">
        <v>43636.59008101852</v>
      </c>
      <c r="Q35" s="79" t="s">
        <v>406</v>
      </c>
      <c r="R35" s="79"/>
      <c r="S35" s="79"/>
      <c r="T35" s="79"/>
      <c r="U35" s="79"/>
      <c r="V35" s="82" t="s">
        <v>611</v>
      </c>
      <c r="W35" s="81">
        <v>43636.59008101852</v>
      </c>
      <c r="X35" s="82" t="s">
        <v>727</v>
      </c>
      <c r="Y35" s="79"/>
      <c r="Z35" s="79"/>
      <c r="AA35" s="85" t="s">
        <v>916</v>
      </c>
      <c r="AB35" s="79"/>
      <c r="AC35" s="79" t="b">
        <v>0</v>
      </c>
      <c r="AD35" s="79">
        <v>0</v>
      </c>
      <c r="AE35" s="85" t="s">
        <v>1083</v>
      </c>
      <c r="AF35" s="79" t="b">
        <v>0</v>
      </c>
      <c r="AG35" s="79" t="s">
        <v>1096</v>
      </c>
      <c r="AH35" s="79"/>
      <c r="AI35" s="85" t="s">
        <v>1083</v>
      </c>
      <c r="AJ35" s="79" t="b">
        <v>0</v>
      </c>
      <c r="AK35" s="79">
        <v>10</v>
      </c>
      <c r="AL35" s="85" t="s">
        <v>936</v>
      </c>
      <c r="AM35" s="79" t="s">
        <v>1109</v>
      </c>
      <c r="AN35" s="79" t="b">
        <v>0</v>
      </c>
      <c r="AO35" s="85" t="s">
        <v>936</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2</v>
      </c>
      <c r="BE35" s="49">
        <v>8.333333333333334</v>
      </c>
      <c r="BF35" s="48">
        <v>0</v>
      </c>
      <c r="BG35" s="49">
        <v>0</v>
      </c>
      <c r="BH35" s="48">
        <v>0</v>
      </c>
      <c r="BI35" s="49">
        <v>0</v>
      </c>
      <c r="BJ35" s="48">
        <v>22</v>
      </c>
      <c r="BK35" s="49">
        <v>91.66666666666667</v>
      </c>
      <c r="BL35" s="48">
        <v>24</v>
      </c>
    </row>
    <row r="36" spans="1:64" ht="15">
      <c r="A36" s="64" t="s">
        <v>242</v>
      </c>
      <c r="B36" s="64" t="s">
        <v>261</v>
      </c>
      <c r="C36" s="65"/>
      <c r="D36" s="66"/>
      <c r="E36" s="67"/>
      <c r="F36" s="68"/>
      <c r="G36" s="65"/>
      <c r="H36" s="69"/>
      <c r="I36" s="70"/>
      <c r="J36" s="70"/>
      <c r="K36" s="34" t="s">
        <v>65</v>
      </c>
      <c r="L36" s="77">
        <v>43</v>
      </c>
      <c r="M36" s="77"/>
      <c r="N36" s="72"/>
      <c r="O36" s="79" t="s">
        <v>385</v>
      </c>
      <c r="P36" s="81">
        <v>43636.59494212963</v>
      </c>
      <c r="Q36" s="79" t="s">
        <v>406</v>
      </c>
      <c r="R36" s="79"/>
      <c r="S36" s="79"/>
      <c r="T36" s="79"/>
      <c r="U36" s="79"/>
      <c r="V36" s="82" t="s">
        <v>612</v>
      </c>
      <c r="W36" s="81">
        <v>43636.59494212963</v>
      </c>
      <c r="X36" s="82" t="s">
        <v>728</v>
      </c>
      <c r="Y36" s="79"/>
      <c r="Z36" s="79"/>
      <c r="AA36" s="85" t="s">
        <v>917</v>
      </c>
      <c r="AB36" s="79"/>
      <c r="AC36" s="79" t="b">
        <v>0</v>
      </c>
      <c r="AD36" s="79">
        <v>0</v>
      </c>
      <c r="AE36" s="85" t="s">
        <v>1083</v>
      </c>
      <c r="AF36" s="79" t="b">
        <v>0</v>
      </c>
      <c r="AG36" s="79" t="s">
        <v>1096</v>
      </c>
      <c r="AH36" s="79"/>
      <c r="AI36" s="85" t="s">
        <v>1083</v>
      </c>
      <c r="AJ36" s="79" t="b">
        <v>0</v>
      </c>
      <c r="AK36" s="79">
        <v>10</v>
      </c>
      <c r="AL36" s="85" t="s">
        <v>936</v>
      </c>
      <c r="AM36" s="79" t="s">
        <v>1109</v>
      </c>
      <c r="AN36" s="79" t="b">
        <v>0</v>
      </c>
      <c r="AO36" s="85" t="s">
        <v>936</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2</v>
      </c>
      <c r="BE36" s="49">
        <v>8.333333333333334</v>
      </c>
      <c r="BF36" s="48">
        <v>0</v>
      </c>
      <c r="BG36" s="49">
        <v>0</v>
      </c>
      <c r="BH36" s="48">
        <v>0</v>
      </c>
      <c r="BI36" s="49">
        <v>0</v>
      </c>
      <c r="BJ36" s="48">
        <v>22</v>
      </c>
      <c r="BK36" s="49">
        <v>91.66666666666667</v>
      </c>
      <c r="BL36" s="48">
        <v>24</v>
      </c>
    </row>
    <row r="37" spans="1:64" ht="15">
      <c r="A37" s="64" t="s">
        <v>243</v>
      </c>
      <c r="B37" s="64" t="s">
        <v>261</v>
      </c>
      <c r="C37" s="65"/>
      <c r="D37" s="66"/>
      <c r="E37" s="67"/>
      <c r="F37" s="68"/>
      <c r="G37" s="65"/>
      <c r="H37" s="69"/>
      <c r="I37" s="70"/>
      <c r="J37" s="70"/>
      <c r="K37" s="34" t="s">
        <v>65</v>
      </c>
      <c r="L37" s="77">
        <v>44</v>
      </c>
      <c r="M37" s="77"/>
      <c r="N37" s="72"/>
      <c r="O37" s="79" t="s">
        <v>385</v>
      </c>
      <c r="P37" s="81">
        <v>43636.60806712963</v>
      </c>
      <c r="Q37" s="79" t="s">
        <v>406</v>
      </c>
      <c r="R37" s="79"/>
      <c r="S37" s="79"/>
      <c r="T37" s="79"/>
      <c r="U37" s="79"/>
      <c r="V37" s="82" t="s">
        <v>613</v>
      </c>
      <c r="W37" s="81">
        <v>43636.60806712963</v>
      </c>
      <c r="X37" s="82" t="s">
        <v>729</v>
      </c>
      <c r="Y37" s="79"/>
      <c r="Z37" s="79"/>
      <c r="AA37" s="85" t="s">
        <v>918</v>
      </c>
      <c r="AB37" s="79"/>
      <c r="AC37" s="79" t="b">
        <v>0</v>
      </c>
      <c r="AD37" s="79">
        <v>0</v>
      </c>
      <c r="AE37" s="85" t="s">
        <v>1083</v>
      </c>
      <c r="AF37" s="79" t="b">
        <v>0</v>
      </c>
      <c r="AG37" s="79" t="s">
        <v>1096</v>
      </c>
      <c r="AH37" s="79"/>
      <c r="AI37" s="85" t="s">
        <v>1083</v>
      </c>
      <c r="AJ37" s="79" t="b">
        <v>0</v>
      </c>
      <c r="AK37" s="79">
        <v>10</v>
      </c>
      <c r="AL37" s="85" t="s">
        <v>936</v>
      </c>
      <c r="AM37" s="79" t="s">
        <v>1110</v>
      </c>
      <c r="AN37" s="79" t="b">
        <v>0</v>
      </c>
      <c r="AO37" s="85" t="s">
        <v>936</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2</v>
      </c>
      <c r="BE37" s="49">
        <v>8.333333333333334</v>
      </c>
      <c r="BF37" s="48">
        <v>0</v>
      </c>
      <c r="BG37" s="49">
        <v>0</v>
      </c>
      <c r="BH37" s="48">
        <v>0</v>
      </c>
      <c r="BI37" s="49">
        <v>0</v>
      </c>
      <c r="BJ37" s="48">
        <v>22</v>
      </c>
      <c r="BK37" s="49">
        <v>91.66666666666667</v>
      </c>
      <c r="BL37" s="48">
        <v>24</v>
      </c>
    </row>
    <row r="38" spans="1:64" ht="15">
      <c r="A38" s="64" t="s">
        <v>244</v>
      </c>
      <c r="B38" s="64" t="s">
        <v>261</v>
      </c>
      <c r="C38" s="65"/>
      <c r="D38" s="66"/>
      <c r="E38" s="67"/>
      <c r="F38" s="68"/>
      <c r="G38" s="65"/>
      <c r="H38" s="69"/>
      <c r="I38" s="70"/>
      <c r="J38" s="70"/>
      <c r="K38" s="34" t="s">
        <v>65</v>
      </c>
      <c r="L38" s="77">
        <v>45</v>
      </c>
      <c r="M38" s="77"/>
      <c r="N38" s="72"/>
      <c r="O38" s="79" t="s">
        <v>385</v>
      </c>
      <c r="P38" s="81">
        <v>43636.69553240741</v>
      </c>
      <c r="Q38" s="79" t="s">
        <v>406</v>
      </c>
      <c r="R38" s="79"/>
      <c r="S38" s="79"/>
      <c r="T38" s="79"/>
      <c r="U38" s="79"/>
      <c r="V38" s="82" t="s">
        <v>614</v>
      </c>
      <c r="W38" s="81">
        <v>43636.69553240741</v>
      </c>
      <c r="X38" s="82" t="s">
        <v>730</v>
      </c>
      <c r="Y38" s="79"/>
      <c r="Z38" s="79"/>
      <c r="AA38" s="85" t="s">
        <v>919</v>
      </c>
      <c r="AB38" s="79"/>
      <c r="AC38" s="79" t="b">
        <v>0</v>
      </c>
      <c r="AD38" s="79">
        <v>0</v>
      </c>
      <c r="AE38" s="85" t="s">
        <v>1083</v>
      </c>
      <c r="AF38" s="79" t="b">
        <v>0</v>
      </c>
      <c r="AG38" s="79" t="s">
        <v>1096</v>
      </c>
      <c r="AH38" s="79"/>
      <c r="AI38" s="85" t="s">
        <v>1083</v>
      </c>
      <c r="AJ38" s="79" t="b">
        <v>0</v>
      </c>
      <c r="AK38" s="79">
        <v>10</v>
      </c>
      <c r="AL38" s="85" t="s">
        <v>936</v>
      </c>
      <c r="AM38" s="79" t="s">
        <v>1110</v>
      </c>
      <c r="AN38" s="79" t="b">
        <v>0</v>
      </c>
      <c r="AO38" s="85" t="s">
        <v>936</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2</v>
      </c>
      <c r="BE38" s="49">
        <v>8.333333333333334</v>
      </c>
      <c r="BF38" s="48">
        <v>0</v>
      </c>
      <c r="BG38" s="49">
        <v>0</v>
      </c>
      <c r="BH38" s="48">
        <v>0</v>
      </c>
      <c r="BI38" s="49">
        <v>0</v>
      </c>
      <c r="BJ38" s="48">
        <v>22</v>
      </c>
      <c r="BK38" s="49">
        <v>91.66666666666667</v>
      </c>
      <c r="BL38" s="48">
        <v>24</v>
      </c>
    </row>
    <row r="39" spans="1:64" ht="15">
      <c r="A39" s="64" t="s">
        <v>245</v>
      </c>
      <c r="B39" s="64" t="s">
        <v>261</v>
      </c>
      <c r="C39" s="65"/>
      <c r="D39" s="66"/>
      <c r="E39" s="67"/>
      <c r="F39" s="68"/>
      <c r="G39" s="65"/>
      <c r="H39" s="69"/>
      <c r="I39" s="70"/>
      <c r="J39" s="70"/>
      <c r="K39" s="34" t="s">
        <v>65</v>
      </c>
      <c r="L39" s="77">
        <v>46</v>
      </c>
      <c r="M39" s="77"/>
      <c r="N39" s="72"/>
      <c r="O39" s="79" t="s">
        <v>385</v>
      </c>
      <c r="P39" s="81">
        <v>43636.70091435185</v>
      </c>
      <c r="Q39" s="79" t="s">
        <v>406</v>
      </c>
      <c r="R39" s="79"/>
      <c r="S39" s="79"/>
      <c r="T39" s="79"/>
      <c r="U39" s="79"/>
      <c r="V39" s="82" t="s">
        <v>615</v>
      </c>
      <c r="W39" s="81">
        <v>43636.70091435185</v>
      </c>
      <c r="X39" s="82" t="s">
        <v>731</v>
      </c>
      <c r="Y39" s="79"/>
      <c r="Z39" s="79"/>
      <c r="AA39" s="85" t="s">
        <v>920</v>
      </c>
      <c r="AB39" s="79"/>
      <c r="AC39" s="79" t="b">
        <v>0</v>
      </c>
      <c r="AD39" s="79">
        <v>0</v>
      </c>
      <c r="AE39" s="85" t="s">
        <v>1083</v>
      </c>
      <c r="AF39" s="79" t="b">
        <v>0</v>
      </c>
      <c r="AG39" s="79" t="s">
        <v>1096</v>
      </c>
      <c r="AH39" s="79"/>
      <c r="AI39" s="85" t="s">
        <v>1083</v>
      </c>
      <c r="AJ39" s="79" t="b">
        <v>0</v>
      </c>
      <c r="AK39" s="79">
        <v>10</v>
      </c>
      <c r="AL39" s="85" t="s">
        <v>936</v>
      </c>
      <c r="AM39" s="79" t="s">
        <v>1109</v>
      </c>
      <c r="AN39" s="79" t="b">
        <v>0</v>
      </c>
      <c r="AO39" s="85" t="s">
        <v>936</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2</v>
      </c>
      <c r="BE39" s="49">
        <v>8.333333333333334</v>
      </c>
      <c r="BF39" s="48">
        <v>0</v>
      </c>
      <c r="BG39" s="49">
        <v>0</v>
      </c>
      <c r="BH39" s="48">
        <v>0</v>
      </c>
      <c r="BI39" s="49">
        <v>0</v>
      </c>
      <c r="BJ39" s="48">
        <v>22</v>
      </c>
      <c r="BK39" s="49">
        <v>91.66666666666667</v>
      </c>
      <c r="BL39" s="48">
        <v>24</v>
      </c>
    </row>
    <row r="40" spans="1:64" ht="15">
      <c r="A40" s="64" t="s">
        <v>246</v>
      </c>
      <c r="B40" s="64" t="s">
        <v>261</v>
      </c>
      <c r="C40" s="65"/>
      <c r="D40" s="66"/>
      <c r="E40" s="67"/>
      <c r="F40" s="68"/>
      <c r="G40" s="65"/>
      <c r="H40" s="69"/>
      <c r="I40" s="70"/>
      <c r="J40" s="70"/>
      <c r="K40" s="34" t="s">
        <v>65</v>
      </c>
      <c r="L40" s="77">
        <v>47</v>
      </c>
      <c r="M40" s="77"/>
      <c r="N40" s="72"/>
      <c r="O40" s="79" t="s">
        <v>385</v>
      </c>
      <c r="P40" s="81">
        <v>43636.72638888889</v>
      </c>
      <c r="Q40" s="79" t="s">
        <v>406</v>
      </c>
      <c r="R40" s="79"/>
      <c r="S40" s="79"/>
      <c r="T40" s="79"/>
      <c r="U40" s="79"/>
      <c r="V40" s="82" t="s">
        <v>616</v>
      </c>
      <c r="W40" s="81">
        <v>43636.72638888889</v>
      </c>
      <c r="X40" s="82" t="s">
        <v>732</v>
      </c>
      <c r="Y40" s="79"/>
      <c r="Z40" s="79"/>
      <c r="AA40" s="85" t="s">
        <v>921</v>
      </c>
      <c r="AB40" s="79"/>
      <c r="AC40" s="79" t="b">
        <v>0</v>
      </c>
      <c r="AD40" s="79">
        <v>0</v>
      </c>
      <c r="AE40" s="85" t="s">
        <v>1083</v>
      </c>
      <c r="AF40" s="79" t="b">
        <v>0</v>
      </c>
      <c r="AG40" s="79" t="s">
        <v>1096</v>
      </c>
      <c r="AH40" s="79"/>
      <c r="AI40" s="85" t="s">
        <v>1083</v>
      </c>
      <c r="AJ40" s="79" t="b">
        <v>0</v>
      </c>
      <c r="AK40" s="79">
        <v>10</v>
      </c>
      <c r="AL40" s="85" t="s">
        <v>936</v>
      </c>
      <c r="AM40" s="79" t="s">
        <v>1113</v>
      </c>
      <c r="AN40" s="79" t="b">
        <v>0</v>
      </c>
      <c r="AO40" s="85" t="s">
        <v>936</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2</v>
      </c>
      <c r="BE40" s="49">
        <v>8.333333333333334</v>
      </c>
      <c r="BF40" s="48">
        <v>0</v>
      </c>
      <c r="BG40" s="49">
        <v>0</v>
      </c>
      <c r="BH40" s="48">
        <v>0</v>
      </c>
      <c r="BI40" s="49">
        <v>0</v>
      </c>
      <c r="BJ40" s="48">
        <v>22</v>
      </c>
      <c r="BK40" s="49">
        <v>91.66666666666667</v>
      </c>
      <c r="BL40" s="48">
        <v>24</v>
      </c>
    </row>
    <row r="41" spans="1:64" ht="15">
      <c r="A41" s="64" t="s">
        <v>247</v>
      </c>
      <c r="B41" s="64" t="s">
        <v>261</v>
      </c>
      <c r="C41" s="65"/>
      <c r="D41" s="66"/>
      <c r="E41" s="67"/>
      <c r="F41" s="68"/>
      <c r="G41" s="65"/>
      <c r="H41" s="69"/>
      <c r="I41" s="70"/>
      <c r="J41" s="70"/>
      <c r="K41" s="34" t="s">
        <v>65</v>
      </c>
      <c r="L41" s="77">
        <v>48</v>
      </c>
      <c r="M41" s="77"/>
      <c r="N41" s="72"/>
      <c r="O41" s="79" t="s">
        <v>385</v>
      </c>
      <c r="P41" s="81">
        <v>43636.868622685186</v>
      </c>
      <c r="Q41" s="79" t="s">
        <v>406</v>
      </c>
      <c r="R41" s="79"/>
      <c r="S41" s="79"/>
      <c r="T41" s="79"/>
      <c r="U41" s="79"/>
      <c r="V41" s="82" t="s">
        <v>617</v>
      </c>
      <c r="W41" s="81">
        <v>43636.868622685186</v>
      </c>
      <c r="X41" s="82" t="s">
        <v>733</v>
      </c>
      <c r="Y41" s="79"/>
      <c r="Z41" s="79"/>
      <c r="AA41" s="85" t="s">
        <v>922</v>
      </c>
      <c r="AB41" s="79"/>
      <c r="AC41" s="79" t="b">
        <v>0</v>
      </c>
      <c r="AD41" s="79">
        <v>0</v>
      </c>
      <c r="AE41" s="85" t="s">
        <v>1083</v>
      </c>
      <c r="AF41" s="79" t="b">
        <v>0</v>
      </c>
      <c r="AG41" s="79" t="s">
        <v>1096</v>
      </c>
      <c r="AH41" s="79"/>
      <c r="AI41" s="85" t="s">
        <v>1083</v>
      </c>
      <c r="AJ41" s="79" t="b">
        <v>0</v>
      </c>
      <c r="AK41" s="79">
        <v>22</v>
      </c>
      <c r="AL41" s="85" t="s">
        <v>936</v>
      </c>
      <c r="AM41" s="79" t="s">
        <v>1109</v>
      </c>
      <c r="AN41" s="79" t="b">
        <v>0</v>
      </c>
      <c r="AO41" s="85" t="s">
        <v>936</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v>2</v>
      </c>
      <c r="BE41" s="49">
        <v>8.333333333333334</v>
      </c>
      <c r="BF41" s="48">
        <v>0</v>
      </c>
      <c r="BG41" s="49">
        <v>0</v>
      </c>
      <c r="BH41" s="48">
        <v>0</v>
      </c>
      <c r="BI41" s="49">
        <v>0</v>
      </c>
      <c r="BJ41" s="48">
        <v>22</v>
      </c>
      <c r="BK41" s="49">
        <v>91.66666666666667</v>
      </c>
      <c r="BL41" s="48">
        <v>24</v>
      </c>
    </row>
    <row r="42" spans="1:64" ht="15">
      <c r="A42" s="64" t="s">
        <v>248</v>
      </c>
      <c r="B42" s="64" t="s">
        <v>261</v>
      </c>
      <c r="C42" s="65"/>
      <c r="D42" s="66"/>
      <c r="E42" s="67"/>
      <c r="F42" s="68"/>
      <c r="G42" s="65"/>
      <c r="H42" s="69"/>
      <c r="I42" s="70"/>
      <c r="J42" s="70"/>
      <c r="K42" s="34" t="s">
        <v>65</v>
      </c>
      <c r="L42" s="77">
        <v>49</v>
      </c>
      <c r="M42" s="77"/>
      <c r="N42" s="72"/>
      <c r="O42" s="79" t="s">
        <v>385</v>
      </c>
      <c r="P42" s="81">
        <v>43636.95008101852</v>
      </c>
      <c r="Q42" s="79" t="s">
        <v>406</v>
      </c>
      <c r="R42" s="79"/>
      <c r="S42" s="79"/>
      <c r="T42" s="79"/>
      <c r="U42" s="79"/>
      <c r="V42" s="82" t="s">
        <v>618</v>
      </c>
      <c r="W42" s="81">
        <v>43636.95008101852</v>
      </c>
      <c r="X42" s="82" t="s">
        <v>734</v>
      </c>
      <c r="Y42" s="79"/>
      <c r="Z42" s="79"/>
      <c r="AA42" s="85" t="s">
        <v>923</v>
      </c>
      <c r="AB42" s="79"/>
      <c r="AC42" s="79" t="b">
        <v>0</v>
      </c>
      <c r="AD42" s="79">
        <v>0</v>
      </c>
      <c r="AE42" s="85" t="s">
        <v>1083</v>
      </c>
      <c r="AF42" s="79" t="b">
        <v>0</v>
      </c>
      <c r="AG42" s="79" t="s">
        <v>1096</v>
      </c>
      <c r="AH42" s="79"/>
      <c r="AI42" s="85" t="s">
        <v>1083</v>
      </c>
      <c r="AJ42" s="79" t="b">
        <v>0</v>
      </c>
      <c r="AK42" s="79">
        <v>22</v>
      </c>
      <c r="AL42" s="85" t="s">
        <v>936</v>
      </c>
      <c r="AM42" s="79" t="s">
        <v>1111</v>
      </c>
      <c r="AN42" s="79" t="b">
        <v>0</v>
      </c>
      <c r="AO42" s="85" t="s">
        <v>936</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2</v>
      </c>
      <c r="BE42" s="49">
        <v>8.333333333333334</v>
      </c>
      <c r="BF42" s="48">
        <v>0</v>
      </c>
      <c r="BG42" s="49">
        <v>0</v>
      </c>
      <c r="BH42" s="48">
        <v>0</v>
      </c>
      <c r="BI42" s="49">
        <v>0</v>
      </c>
      <c r="BJ42" s="48">
        <v>22</v>
      </c>
      <c r="BK42" s="49">
        <v>91.66666666666667</v>
      </c>
      <c r="BL42" s="48">
        <v>24</v>
      </c>
    </row>
    <row r="43" spans="1:64" ht="15">
      <c r="A43" s="64" t="s">
        <v>249</v>
      </c>
      <c r="B43" s="64" t="s">
        <v>261</v>
      </c>
      <c r="C43" s="65"/>
      <c r="D43" s="66"/>
      <c r="E43" s="67"/>
      <c r="F43" s="68"/>
      <c r="G43" s="65"/>
      <c r="H43" s="69"/>
      <c r="I43" s="70"/>
      <c r="J43" s="70"/>
      <c r="K43" s="34" t="s">
        <v>65</v>
      </c>
      <c r="L43" s="77">
        <v>50</v>
      </c>
      <c r="M43" s="77"/>
      <c r="N43" s="72"/>
      <c r="O43" s="79" t="s">
        <v>385</v>
      </c>
      <c r="P43" s="81">
        <v>43637.07472222222</v>
      </c>
      <c r="Q43" s="79" t="s">
        <v>406</v>
      </c>
      <c r="R43" s="79"/>
      <c r="S43" s="79"/>
      <c r="T43" s="79"/>
      <c r="U43" s="79"/>
      <c r="V43" s="82" t="s">
        <v>619</v>
      </c>
      <c r="W43" s="81">
        <v>43637.07472222222</v>
      </c>
      <c r="X43" s="82" t="s">
        <v>735</v>
      </c>
      <c r="Y43" s="79"/>
      <c r="Z43" s="79"/>
      <c r="AA43" s="85" t="s">
        <v>924</v>
      </c>
      <c r="AB43" s="79"/>
      <c r="AC43" s="79" t="b">
        <v>0</v>
      </c>
      <c r="AD43" s="79">
        <v>0</v>
      </c>
      <c r="AE43" s="85" t="s">
        <v>1083</v>
      </c>
      <c r="AF43" s="79" t="b">
        <v>0</v>
      </c>
      <c r="AG43" s="79" t="s">
        <v>1096</v>
      </c>
      <c r="AH43" s="79"/>
      <c r="AI43" s="85" t="s">
        <v>1083</v>
      </c>
      <c r="AJ43" s="79" t="b">
        <v>0</v>
      </c>
      <c r="AK43" s="79">
        <v>23</v>
      </c>
      <c r="AL43" s="85" t="s">
        <v>936</v>
      </c>
      <c r="AM43" s="79" t="s">
        <v>1112</v>
      </c>
      <c r="AN43" s="79" t="b">
        <v>0</v>
      </c>
      <c r="AO43" s="85" t="s">
        <v>936</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2</v>
      </c>
      <c r="BE43" s="49">
        <v>8.333333333333334</v>
      </c>
      <c r="BF43" s="48">
        <v>0</v>
      </c>
      <c r="BG43" s="49">
        <v>0</v>
      </c>
      <c r="BH43" s="48">
        <v>0</v>
      </c>
      <c r="BI43" s="49">
        <v>0</v>
      </c>
      <c r="BJ43" s="48">
        <v>22</v>
      </c>
      <c r="BK43" s="49">
        <v>91.66666666666667</v>
      </c>
      <c r="BL43" s="48">
        <v>24</v>
      </c>
    </row>
    <row r="44" spans="1:64" ht="15">
      <c r="A44" s="64" t="s">
        <v>250</v>
      </c>
      <c r="B44" s="64" t="s">
        <v>261</v>
      </c>
      <c r="C44" s="65"/>
      <c r="D44" s="66"/>
      <c r="E44" s="67"/>
      <c r="F44" s="68"/>
      <c r="G44" s="65"/>
      <c r="H44" s="69"/>
      <c r="I44" s="70"/>
      <c r="J44" s="70"/>
      <c r="K44" s="34" t="s">
        <v>65</v>
      </c>
      <c r="L44" s="77">
        <v>51</v>
      </c>
      <c r="M44" s="77"/>
      <c r="N44" s="72"/>
      <c r="O44" s="79" t="s">
        <v>385</v>
      </c>
      <c r="P44" s="81">
        <v>43637.09483796296</v>
      </c>
      <c r="Q44" s="79" t="s">
        <v>406</v>
      </c>
      <c r="R44" s="79"/>
      <c r="S44" s="79"/>
      <c r="T44" s="79"/>
      <c r="U44" s="79"/>
      <c r="V44" s="82" t="s">
        <v>620</v>
      </c>
      <c r="W44" s="81">
        <v>43637.09483796296</v>
      </c>
      <c r="X44" s="82" t="s">
        <v>736</v>
      </c>
      <c r="Y44" s="79"/>
      <c r="Z44" s="79"/>
      <c r="AA44" s="85" t="s">
        <v>925</v>
      </c>
      <c r="AB44" s="79"/>
      <c r="AC44" s="79" t="b">
        <v>0</v>
      </c>
      <c r="AD44" s="79">
        <v>0</v>
      </c>
      <c r="AE44" s="85" t="s">
        <v>1083</v>
      </c>
      <c r="AF44" s="79" t="b">
        <v>0</v>
      </c>
      <c r="AG44" s="79" t="s">
        <v>1096</v>
      </c>
      <c r="AH44" s="79"/>
      <c r="AI44" s="85" t="s">
        <v>1083</v>
      </c>
      <c r="AJ44" s="79" t="b">
        <v>0</v>
      </c>
      <c r="AK44" s="79">
        <v>22</v>
      </c>
      <c r="AL44" s="85" t="s">
        <v>936</v>
      </c>
      <c r="AM44" s="79" t="s">
        <v>1109</v>
      </c>
      <c r="AN44" s="79" t="b">
        <v>0</v>
      </c>
      <c r="AO44" s="85" t="s">
        <v>936</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v>2</v>
      </c>
      <c r="BE44" s="49">
        <v>8.333333333333334</v>
      </c>
      <c r="BF44" s="48">
        <v>0</v>
      </c>
      <c r="BG44" s="49">
        <v>0</v>
      </c>
      <c r="BH44" s="48">
        <v>0</v>
      </c>
      <c r="BI44" s="49">
        <v>0</v>
      </c>
      <c r="BJ44" s="48">
        <v>22</v>
      </c>
      <c r="BK44" s="49">
        <v>91.66666666666667</v>
      </c>
      <c r="BL44" s="48">
        <v>24</v>
      </c>
    </row>
    <row r="45" spans="1:64" ht="15">
      <c r="A45" s="64" t="s">
        <v>251</v>
      </c>
      <c r="B45" s="64" t="s">
        <v>366</v>
      </c>
      <c r="C45" s="65"/>
      <c r="D45" s="66"/>
      <c r="E45" s="67"/>
      <c r="F45" s="68"/>
      <c r="G45" s="65"/>
      <c r="H45" s="69"/>
      <c r="I45" s="70"/>
      <c r="J45" s="70"/>
      <c r="K45" s="34" t="s">
        <v>65</v>
      </c>
      <c r="L45" s="77">
        <v>52</v>
      </c>
      <c r="M45" s="77"/>
      <c r="N45" s="72"/>
      <c r="O45" s="79" t="s">
        <v>385</v>
      </c>
      <c r="P45" s="81">
        <v>43637.133888888886</v>
      </c>
      <c r="Q45" s="79" t="s">
        <v>403</v>
      </c>
      <c r="R45" s="79"/>
      <c r="S45" s="79"/>
      <c r="T45" s="79"/>
      <c r="U45" s="79"/>
      <c r="V45" s="82" t="s">
        <v>621</v>
      </c>
      <c r="W45" s="81">
        <v>43637.133888888886</v>
      </c>
      <c r="X45" s="82" t="s">
        <v>737</v>
      </c>
      <c r="Y45" s="79"/>
      <c r="Z45" s="79"/>
      <c r="AA45" s="85" t="s">
        <v>926</v>
      </c>
      <c r="AB45" s="79"/>
      <c r="AC45" s="79" t="b">
        <v>0</v>
      </c>
      <c r="AD45" s="79">
        <v>0</v>
      </c>
      <c r="AE45" s="85" t="s">
        <v>1083</v>
      </c>
      <c r="AF45" s="79" t="b">
        <v>0</v>
      </c>
      <c r="AG45" s="79" t="s">
        <v>1098</v>
      </c>
      <c r="AH45" s="79"/>
      <c r="AI45" s="85" t="s">
        <v>1083</v>
      </c>
      <c r="AJ45" s="79" t="b">
        <v>0</v>
      </c>
      <c r="AK45" s="79">
        <v>13</v>
      </c>
      <c r="AL45" s="85" t="s">
        <v>1065</v>
      </c>
      <c r="AM45" s="79" t="s">
        <v>1110</v>
      </c>
      <c r="AN45" s="79" t="b">
        <v>0</v>
      </c>
      <c r="AO45" s="85" t="s">
        <v>1065</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27</v>
      </c>
      <c r="BK45" s="49">
        <v>100</v>
      </c>
      <c r="BL45" s="48">
        <v>27</v>
      </c>
    </row>
    <row r="46" spans="1:64" ht="15">
      <c r="A46" s="64" t="s">
        <v>252</v>
      </c>
      <c r="B46" s="64" t="s">
        <v>261</v>
      </c>
      <c r="C46" s="65"/>
      <c r="D46" s="66"/>
      <c r="E46" s="67"/>
      <c r="F46" s="68"/>
      <c r="G46" s="65"/>
      <c r="H46" s="69"/>
      <c r="I46" s="70"/>
      <c r="J46" s="70"/>
      <c r="K46" s="34" t="s">
        <v>65</v>
      </c>
      <c r="L46" s="77">
        <v>53</v>
      </c>
      <c r="M46" s="77"/>
      <c r="N46" s="72"/>
      <c r="O46" s="79" t="s">
        <v>385</v>
      </c>
      <c r="P46" s="81">
        <v>43637.25356481481</v>
      </c>
      <c r="Q46" s="79" t="s">
        <v>406</v>
      </c>
      <c r="R46" s="79"/>
      <c r="S46" s="79"/>
      <c r="T46" s="79"/>
      <c r="U46" s="79"/>
      <c r="V46" s="82" t="s">
        <v>622</v>
      </c>
      <c r="W46" s="81">
        <v>43637.25356481481</v>
      </c>
      <c r="X46" s="82" t="s">
        <v>738</v>
      </c>
      <c r="Y46" s="79"/>
      <c r="Z46" s="79"/>
      <c r="AA46" s="85" t="s">
        <v>927</v>
      </c>
      <c r="AB46" s="79"/>
      <c r="AC46" s="79" t="b">
        <v>0</v>
      </c>
      <c r="AD46" s="79">
        <v>0</v>
      </c>
      <c r="AE46" s="85" t="s">
        <v>1083</v>
      </c>
      <c r="AF46" s="79" t="b">
        <v>0</v>
      </c>
      <c r="AG46" s="79" t="s">
        <v>1096</v>
      </c>
      <c r="AH46" s="79"/>
      <c r="AI46" s="85" t="s">
        <v>1083</v>
      </c>
      <c r="AJ46" s="79" t="b">
        <v>0</v>
      </c>
      <c r="AK46" s="79">
        <v>22</v>
      </c>
      <c r="AL46" s="85" t="s">
        <v>936</v>
      </c>
      <c r="AM46" s="79" t="s">
        <v>1113</v>
      </c>
      <c r="AN46" s="79" t="b">
        <v>0</v>
      </c>
      <c r="AO46" s="85" t="s">
        <v>936</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2</v>
      </c>
      <c r="BE46" s="49">
        <v>8.333333333333334</v>
      </c>
      <c r="BF46" s="48">
        <v>0</v>
      </c>
      <c r="BG46" s="49">
        <v>0</v>
      </c>
      <c r="BH46" s="48">
        <v>0</v>
      </c>
      <c r="BI46" s="49">
        <v>0</v>
      </c>
      <c r="BJ46" s="48">
        <v>22</v>
      </c>
      <c r="BK46" s="49">
        <v>91.66666666666667</v>
      </c>
      <c r="BL46" s="48">
        <v>24</v>
      </c>
    </row>
    <row r="47" spans="1:64" ht="15">
      <c r="A47" s="64" t="s">
        <v>253</v>
      </c>
      <c r="B47" s="64" t="s">
        <v>261</v>
      </c>
      <c r="C47" s="65"/>
      <c r="D47" s="66"/>
      <c r="E47" s="67"/>
      <c r="F47" s="68"/>
      <c r="G47" s="65"/>
      <c r="H47" s="69"/>
      <c r="I47" s="70"/>
      <c r="J47" s="70"/>
      <c r="K47" s="34" t="s">
        <v>65</v>
      </c>
      <c r="L47" s="77">
        <v>54</v>
      </c>
      <c r="M47" s="77"/>
      <c r="N47" s="72"/>
      <c r="O47" s="79" t="s">
        <v>385</v>
      </c>
      <c r="P47" s="81">
        <v>43637.376180555555</v>
      </c>
      <c r="Q47" s="79" t="s">
        <v>406</v>
      </c>
      <c r="R47" s="79"/>
      <c r="S47" s="79"/>
      <c r="T47" s="79"/>
      <c r="U47" s="79"/>
      <c r="V47" s="82" t="s">
        <v>623</v>
      </c>
      <c r="W47" s="81">
        <v>43637.376180555555</v>
      </c>
      <c r="X47" s="82" t="s">
        <v>739</v>
      </c>
      <c r="Y47" s="79"/>
      <c r="Z47" s="79"/>
      <c r="AA47" s="85" t="s">
        <v>928</v>
      </c>
      <c r="AB47" s="79"/>
      <c r="AC47" s="79" t="b">
        <v>0</v>
      </c>
      <c r="AD47" s="79">
        <v>0</v>
      </c>
      <c r="AE47" s="85" t="s">
        <v>1083</v>
      </c>
      <c r="AF47" s="79" t="b">
        <v>0</v>
      </c>
      <c r="AG47" s="79" t="s">
        <v>1096</v>
      </c>
      <c r="AH47" s="79"/>
      <c r="AI47" s="85" t="s">
        <v>1083</v>
      </c>
      <c r="AJ47" s="79" t="b">
        <v>0</v>
      </c>
      <c r="AK47" s="79">
        <v>22</v>
      </c>
      <c r="AL47" s="85" t="s">
        <v>936</v>
      </c>
      <c r="AM47" s="79" t="s">
        <v>1109</v>
      </c>
      <c r="AN47" s="79" t="b">
        <v>0</v>
      </c>
      <c r="AO47" s="85" t="s">
        <v>936</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v>2</v>
      </c>
      <c r="BE47" s="49">
        <v>8.333333333333334</v>
      </c>
      <c r="BF47" s="48">
        <v>0</v>
      </c>
      <c r="BG47" s="49">
        <v>0</v>
      </c>
      <c r="BH47" s="48">
        <v>0</v>
      </c>
      <c r="BI47" s="49">
        <v>0</v>
      </c>
      <c r="BJ47" s="48">
        <v>22</v>
      </c>
      <c r="BK47" s="49">
        <v>91.66666666666667</v>
      </c>
      <c r="BL47" s="48">
        <v>24</v>
      </c>
    </row>
    <row r="48" spans="1:64" ht="15">
      <c r="A48" s="64" t="s">
        <v>254</v>
      </c>
      <c r="B48" s="64" t="s">
        <v>261</v>
      </c>
      <c r="C48" s="65"/>
      <c r="D48" s="66"/>
      <c r="E48" s="67"/>
      <c r="F48" s="68"/>
      <c r="G48" s="65"/>
      <c r="H48" s="69"/>
      <c r="I48" s="70"/>
      <c r="J48" s="70"/>
      <c r="K48" s="34" t="s">
        <v>65</v>
      </c>
      <c r="L48" s="77">
        <v>55</v>
      </c>
      <c r="M48" s="77"/>
      <c r="N48" s="72"/>
      <c r="O48" s="79" t="s">
        <v>385</v>
      </c>
      <c r="P48" s="81">
        <v>43637.528449074074</v>
      </c>
      <c r="Q48" s="79" t="s">
        <v>406</v>
      </c>
      <c r="R48" s="79"/>
      <c r="S48" s="79"/>
      <c r="T48" s="79"/>
      <c r="U48" s="79"/>
      <c r="V48" s="82" t="s">
        <v>624</v>
      </c>
      <c r="W48" s="81">
        <v>43637.528449074074</v>
      </c>
      <c r="X48" s="82" t="s">
        <v>740</v>
      </c>
      <c r="Y48" s="79"/>
      <c r="Z48" s="79"/>
      <c r="AA48" s="85" t="s">
        <v>929</v>
      </c>
      <c r="AB48" s="79"/>
      <c r="AC48" s="79" t="b">
        <v>0</v>
      </c>
      <c r="AD48" s="79">
        <v>0</v>
      </c>
      <c r="AE48" s="85" t="s">
        <v>1083</v>
      </c>
      <c r="AF48" s="79" t="b">
        <v>0</v>
      </c>
      <c r="AG48" s="79" t="s">
        <v>1096</v>
      </c>
      <c r="AH48" s="79"/>
      <c r="AI48" s="85" t="s">
        <v>1083</v>
      </c>
      <c r="AJ48" s="79" t="b">
        <v>0</v>
      </c>
      <c r="AK48" s="79">
        <v>22</v>
      </c>
      <c r="AL48" s="85" t="s">
        <v>936</v>
      </c>
      <c r="AM48" s="79" t="s">
        <v>1111</v>
      </c>
      <c r="AN48" s="79" t="b">
        <v>0</v>
      </c>
      <c r="AO48" s="85" t="s">
        <v>936</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2</v>
      </c>
      <c r="BE48" s="49">
        <v>8.333333333333334</v>
      </c>
      <c r="BF48" s="48">
        <v>0</v>
      </c>
      <c r="BG48" s="49">
        <v>0</v>
      </c>
      <c r="BH48" s="48">
        <v>0</v>
      </c>
      <c r="BI48" s="49">
        <v>0</v>
      </c>
      <c r="BJ48" s="48">
        <v>22</v>
      </c>
      <c r="BK48" s="49">
        <v>91.66666666666667</v>
      </c>
      <c r="BL48" s="48">
        <v>24</v>
      </c>
    </row>
    <row r="49" spans="1:64" ht="15">
      <c r="A49" s="64" t="s">
        <v>255</v>
      </c>
      <c r="B49" s="64" t="s">
        <v>261</v>
      </c>
      <c r="C49" s="65"/>
      <c r="D49" s="66"/>
      <c r="E49" s="67"/>
      <c r="F49" s="68"/>
      <c r="G49" s="65"/>
      <c r="H49" s="69"/>
      <c r="I49" s="70"/>
      <c r="J49" s="70"/>
      <c r="K49" s="34" t="s">
        <v>65</v>
      </c>
      <c r="L49" s="77">
        <v>56</v>
      </c>
      <c r="M49" s="77"/>
      <c r="N49" s="72"/>
      <c r="O49" s="79" t="s">
        <v>385</v>
      </c>
      <c r="P49" s="81">
        <v>43637.67271990741</v>
      </c>
      <c r="Q49" s="79" t="s">
        <v>406</v>
      </c>
      <c r="R49" s="79"/>
      <c r="S49" s="79"/>
      <c r="T49" s="79"/>
      <c r="U49" s="79"/>
      <c r="V49" s="82" t="s">
        <v>625</v>
      </c>
      <c r="W49" s="81">
        <v>43637.67271990741</v>
      </c>
      <c r="X49" s="82" t="s">
        <v>741</v>
      </c>
      <c r="Y49" s="79"/>
      <c r="Z49" s="79"/>
      <c r="AA49" s="85" t="s">
        <v>930</v>
      </c>
      <c r="AB49" s="79"/>
      <c r="AC49" s="79" t="b">
        <v>0</v>
      </c>
      <c r="AD49" s="79">
        <v>0</v>
      </c>
      <c r="AE49" s="85" t="s">
        <v>1083</v>
      </c>
      <c r="AF49" s="79" t="b">
        <v>0</v>
      </c>
      <c r="AG49" s="79" t="s">
        <v>1096</v>
      </c>
      <c r="AH49" s="79"/>
      <c r="AI49" s="85" t="s">
        <v>1083</v>
      </c>
      <c r="AJ49" s="79" t="b">
        <v>0</v>
      </c>
      <c r="AK49" s="79">
        <v>22</v>
      </c>
      <c r="AL49" s="85" t="s">
        <v>936</v>
      </c>
      <c r="AM49" s="79" t="s">
        <v>1109</v>
      </c>
      <c r="AN49" s="79" t="b">
        <v>0</v>
      </c>
      <c r="AO49" s="85" t="s">
        <v>936</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2</v>
      </c>
      <c r="BE49" s="49">
        <v>8.333333333333334</v>
      </c>
      <c r="BF49" s="48">
        <v>0</v>
      </c>
      <c r="BG49" s="49">
        <v>0</v>
      </c>
      <c r="BH49" s="48">
        <v>0</v>
      </c>
      <c r="BI49" s="49">
        <v>0</v>
      </c>
      <c r="BJ49" s="48">
        <v>22</v>
      </c>
      <c r="BK49" s="49">
        <v>91.66666666666667</v>
      </c>
      <c r="BL49" s="48">
        <v>24</v>
      </c>
    </row>
    <row r="50" spans="1:64" ht="15">
      <c r="A50" s="64" t="s">
        <v>256</v>
      </c>
      <c r="B50" s="64" t="s">
        <v>261</v>
      </c>
      <c r="C50" s="65"/>
      <c r="D50" s="66"/>
      <c r="E50" s="67"/>
      <c r="F50" s="68"/>
      <c r="G50" s="65"/>
      <c r="H50" s="69"/>
      <c r="I50" s="70"/>
      <c r="J50" s="70"/>
      <c r="K50" s="34" t="s">
        <v>65</v>
      </c>
      <c r="L50" s="77">
        <v>57</v>
      </c>
      <c r="M50" s="77"/>
      <c r="N50" s="72"/>
      <c r="O50" s="79" t="s">
        <v>385</v>
      </c>
      <c r="P50" s="81">
        <v>43637.673993055556</v>
      </c>
      <c r="Q50" s="79" t="s">
        <v>406</v>
      </c>
      <c r="R50" s="79"/>
      <c r="S50" s="79"/>
      <c r="T50" s="79"/>
      <c r="U50" s="79"/>
      <c r="V50" s="82" t="s">
        <v>626</v>
      </c>
      <c r="W50" s="81">
        <v>43637.673993055556</v>
      </c>
      <c r="X50" s="82" t="s">
        <v>742</v>
      </c>
      <c r="Y50" s="79"/>
      <c r="Z50" s="79"/>
      <c r="AA50" s="85" t="s">
        <v>931</v>
      </c>
      <c r="AB50" s="79"/>
      <c r="AC50" s="79" t="b">
        <v>0</v>
      </c>
      <c r="AD50" s="79">
        <v>0</v>
      </c>
      <c r="AE50" s="85" t="s">
        <v>1083</v>
      </c>
      <c r="AF50" s="79" t="b">
        <v>0</v>
      </c>
      <c r="AG50" s="79" t="s">
        <v>1096</v>
      </c>
      <c r="AH50" s="79"/>
      <c r="AI50" s="85" t="s">
        <v>1083</v>
      </c>
      <c r="AJ50" s="79" t="b">
        <v>0</v>
      </c>
      <c r="AK50" s="79">
        <v>22</v>
      </c>
      <c r="AL50" s="85" t="s">
        <v>936</v>
      </c>
      <c r="AM50" s="79" t="s">
        <v>1112</v>
      </c>
      <c r="AN50" s="79" t="b">
        <v>0</v>
      </c>
      <c r="AO50" s="85" t="s">
        <v>936</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v>2</v>
      </c>
      <c r="BE50" s="49">
        <v>8.333333333333334</v>
      </c>
      <c r="BF50" s="48">
        <v>0</v>
      </c>
      <c r="BG50" s="49">
        <v>0</v>
      </c>
      <c r="BH50" s="48">
        <v>0</v>
      </c>
      <c r="BI50" s="49">
        <v>0</v>
      </c>
      <c r="BJ50" s="48">
        <v>22</v>
      </c>
      <c r="BK50" s="49">
        <v>91.66666666666667</v>
      </c>
      <c r="BL50" s="48">
        <v>24</v>
      </c>
    </row>
    <row r="51" spans="1:64" ht="15">
      <c r="A51" s="64" t="s">
        <v>257</v>
      </c>
      <c r="B51" s="64" t="s">
        <v>261</v>
      </c>
      <c r="C51" s="65"/>
      <c r="D51" s="66"/>
      <c r="E51" s="67"/>
      <c r="F51" s="68"/>
      <c r="G51" s="65"/>
      <c r="H51" s="69"/>
      <c r="I51" s="70"/>
      <c r="J51" s="70"/>
      <c r="K51" s="34" t="s">
        <v>65</v>
      </c>
      <c r="L51" s="77">
        <v>58</v>
      </c>
      <c r="M51" s="77"/>
      <c r="N51" s="72"/>
      <c r="O51" s="79" t="s">
        <v>385</v>
      </c>
      <c r="P51" s="81">
        <v>43637.73133101852</v>
      </c>
      <c r="Q51" s="79" t="s">
        <v>406</v>
      </c>
      <c r="R51" s="79"/>
      <c r="S51" s="79"/>
      <c r="T51" s="79"/>
      <c r="U51" s="79"/>
      <c r="V51" s="82" t="s">
        <v>627</v>
      </c>
      <c r="W51" s="81">
        <v>43637.73133101852</v>
      </c>
      <c r="X51" s="82" t="s">
        <v>743</v>
      </c>
      <c r="Y51" s="79"/>
      <c r="Z51" s="79"/>
      <c r="AA51" s="85" t="s">
        <v>932</v>
      </c>
      <c r="AB51" s="79"/>
      <c r="AC51" s="79" t="b">
        <v>0</v>
      </c>
      <c r="AD51" s="79">
        <v>0</v>
      </c>
      <c r="AE51" s="85" t="s">
        <v>1083</v>
      </c>
      <c r="AF51" s="79" t="b">
        <v>0</v>
      </c>
      <c r="AG51" s="79" t="s">
        <v>1096</v>
      </c>
      <c r="AH51" s="79"/>
      <c r="AI51" s="85" t="s">
        <v>1083</v>
      </c>
      <c r="AJ51" s="79" t="b">
        <v>0</v>
      </c>
      <c r="AK51" s="79">
        <v>22</v>
      </c>
      <c r="AL51" s="85" t="s">
        <v>936</v>
      </c>
      <c r="AM51" s="79" t="s">
        <v>1110</v>
      </c>
      <c r="AN51" s="79" t="b">
        <v>0</v>
      </c>
      <c r="AO51" s="85" t="s">
        <v>936</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v>2</v>
      </c>
      <c r="BE51" s="49">
        <v>8.333333333333334</v>
      </c>
      <c r="BF51" s="48">
        <v>0</v>
      </c>
      <c r="BG51" s="49">
        <v>0</v>
      </c>
      <c r="BH51" s="48">
        <v>0</v>
      </c>
      <c r="BI51" s="49">
        <v>0</v>
      </c>
      <c r="BJ51" s="48">
        <v>22</v>
      </c>
      <c r="BK51" s="49">
        <v>91.66666666666667</v>
      </c>
      <c r="BL51" s="48">
        <v>24</v>
      </c>
    </row>
    <row r="52" spans="1:64" ht="15">
      <c r="A52" s="64" t="s">
        <v>258</v>
      </c>
      <c r="B52" s="64" t="s">
        <v>259</v>
      </c>
      <c r="C52" s="65"/>
      <c r="D52" s="66"/>
      <c r="E52" s="67"/>
      <c r="F52" s="68"/>
      <c r="G52" s="65"/>
      <c r="H52" s="69"/>
      <c r="I52" s="70"/>
      <c r="J52" s="70"/>
      <c r="K52" s="34" t="s">
        <v>65</v>
      </c>
      <c r="L52" s="77">
        <v>59</v>
      </c>
      <c r="M52" s="77"/>
      <c r="N52" s="72"/>
      <c r="O52" s="79" t="s">
        <v>385</v>
      </c>
      <c r="P52" s="81">
        <v>43638.022986111115</v>
      </c>
      <c r="Q52" s="79" t="s">
        <v>407</v>
      </c>
      <c r="R52" s="79"/>
      <c r="S52" s="79"/>
      <c r="T52" s="79"/>
      <c r="U52" s="82" t="s">
        <v>554</v>
      </c>
      <c r="V52" s="82" t="s">
        <v>554</v>
      </c>
      <c r="W52" s="81">
        <v>43638.022986111115</v>
      </c>
      <c r="X52" s="82" t="s">
        <v>744</v>
      </c>
      <c r="Y52" s="79"/>
      <c r="Z52" s="79"/>
      <c r="AA52" s="85" t="s">
        <v>933</v>
      </c>
      <c r="AB52" s="79"/>
      <c r="AC52" s="79" t="b">
        <v>0</v>
      </c>
      <c r="AD52" s="79">
        <v>0</v>
      </c>
      <c r="AE52" s="85" t="s">
        <v>1083</v>
      </c>
      <c r="AF52" s="79" t="b">
        <v>0</v>
      </c>
      <c r="AG52" s="79" t="s">
        <v>1096</v>
      </c>
      <c r="AH52" s="79"/>
      <c r="AI52" s="85" t="s">
        <v>1083</v>
      </c>
      <c r="AJ52" s="79" t="b">
        <v>0</v>
      </c>
      <c r="AK52" s="79">
        <v>3</v>
      </c>
      <c r="AL52" s="85" t="s">
        <v>934</v>
      </c>
      <c r="AM52" s="79" t="s">
        <v>1110</v>
      </c>
      <c r="AN52" s="79" t="b">
        <v>0</v>
      </c>
      <c r="AO52" s="85" t="s">
        <v>934</v>
      </c>
      <c r="AP52" s="79" t="s">
        <v>176</v>
      </c>
      <c r="AQ52" s="79">
        <v>0</v>
      </c>
      <c r="AR52" s="79">
        <v>0</v>
      </c>
      <c r="AS52" s="79"/>
      <c r="AT52" s="79"/>
      <c r="AU52" s="79"/>
      <c r="AV52" s="79"/>
      <c r="AW52" s="79"/>
      <c r="AX52" s="79"/>
      <c r="AY52" s="79"/>
      <c r="AZ52" s="79"/>
      <c r="BA52">
        <v>1</v>
      </c>
      <c r="BB52" s="78" t="str">
        <f>REPLACE(INDEX(GroupVertices[Group],MATCH(Edges25[[#This Row],[Vertex 1]],GroupVertices[Vertex],0)),1,1,"")</f>
        <v>13</v>
      </c>
      <c r="BC52" s="78" t="str">
        <f>REPLACE(INDEX(GroupVertices[Group],MATCH(Edges25[[#This Row],[Vertex 2]],GroupVertices[Vertex],0)),1,1,"")</f>
        <v>13</v>
      </c>
      <c r="BD52" s="48">
        <v>1</v>
      </c>
      <c r="BE52" s="49">
        <v>6.666666666666667</v>
      </c>
      <c r="BF52" s="48">
        <v>0</v>
      </c>
      <c r="BG52" s="49">
        <v>0</v>
      </c>
      <c r="BH52" s="48">
        <v>0</v>
      </c>
      <c r="BI52" s="49">
        <v>0</v>
      </c>
      <c r="BJ52" s="48">
        <v>14</v>
      </c>
      <c r="BK52" s="49">
        <v>93.33333333333333</v>
      </c>
      <c r="BL52" s="48">
        <v>15</v>
      </c>
    </row>
    <row r="53" spans="1:64" ht="15">
      <c r="A53" s="64" t="s">
        <v>259</v>
      </c>
      <c r="B53" s="64" t="s">
        <v>259</v>
      </c>
      <c r="C53" s="65"/>
      <c r="D53" s="66"/>
      <c r="E53" s="67"/>
      <c r="F53" s="68"/>
      <c r="G53" s="65"/>
      <c r="H53" s="69"/>
      <c r="I53" s="70"/>
      <c r="J53" s="70"/>
      <c r="K53" s="34" t="s">
        <v>65</v>
      </c>
      <c r="L53" s="77">
        <v>60</v>
      </c>
      <c r="M53" s="77"/>
      <c r="N53" s="72"/>
      <c r="O53" s="79" t="s">
        <v>176</v>
      </c>
      <c r="P53" s="81">
        <v>43637.93494212963</v>
      </c>
      <c r="Q53" s="79" t="s">
        <v>408</v>
      </c>
      <c r="R53" s="79"/>
      <c r="S53" s="79"/>
      <c r="T53" s="79"/>
      <c r="U53" s="82" t="s">
        <v>554</v>
      </c>
      <c r="V53" s="82" t="s">
        <v>554</v>
      </c>
      <c r="W53" s="81">
        <v>43637.93494212963</v>
      </c>
      <c r="X53" s="82" t="s">
        <v>745</v>
      </c>
      <c r="Y53" s="79"/>
      <c r="Z53" s="79"/>
      <c r="AA53" s="85" t="s">
        <v>934</v>
      </c>
      <c r="AB53" s="79"/>
      <c r="AC53" s="79" t="b">
        <v>0</v>
      </c>
      <c r="AD53" s="79">
        <v>11</v>
      </c>
      <c r="AE53" s="85" t="s">
        <v>1083</v>
      </c>
      <c r="AF53" s="79" t="b">
        <v>0</v>
      </c>
      <c r="AG53" s="79" t="s">
        <v>1096</v>
      </c>
      <c r="AH53" s="79"/>
      <c r="AI53" s="85" t="s">
        <v>1083</v>
      </c>
      <c r="AJ53" s="79" t="b">
        <v>0</v>
      </c>
      <c r="AK53" s="79">
        <v>3</v>
      </c>
      <c r="AL53" s="85" t="s">
        <v>1083</v>
      </c>
      <c r="AM53" s="79" t="s">
        <v>1110</v>
      </c>
      <c r="AN53" s="79" t="b">
        <v>0</v>
      </c>
      <c r="AO53" s="85" t="s">
        <v>934</v>
      </c>
      <c r="AP53" s="79" t="s">
        <v>176</v>
      </c>
      <c r="AQ53" s="79">
        <v>0</v>
      </c>
      <c r="AR53" s="79">
        <v>0</v>
      </c>
      <c r="AS53" s="79"/>
      <c r="AT53" s="79"/>
      <c r="AU53" s="79"/>
      <c r="AV53" s="79"/>
      <c r="AW53" s="79"/>
      <c r="AX53" s="79"/>
      <c r="AY53" s="79"/>
      <c r="AZ53" s="79"/>
      <c r="BA53">
        <v>1</v>
      </c>
      <c r="BB53" s="78" t="str">
        <f>REPLACE(INDEX(GroupVertices[Group],MATCH(Edges25[[#This Row],[Vertex 1]],GroupVertices[Vertex],0)),1,1,"")</f>
        <v>13</v>
      </c>
      <c r="BC53" s="78" t="str">
        <f>REPLACE(INDEX(GroupVertices[Group],MATCH(Edges25[[#This Row],[Vertex 2]],GroupVertices[Vertex],0)),1,1,"")</f>
        <v>13</v>
      </c>
      <c r="BD53" s="48">
        <v>1</v>
      </c>
      <c r="BE53" s="49">
        <v>7.6923076923076925</v>
      </c>
      <c r="BF53" s="48">
        <v>0</v>
      </c>
      <c r="BG53" s="49">
        <v>0</v>
      </c>
      <c r="BH53" s="48">
        <v>0</v>
      </c>
      <c r="BI53" s="49">
        <v>0</v>
      </c>
      <c r="BJ53" s="48">
        <v>12</v>
      </c>
      <c r="BK53" s="49">
        <v>92.3076923076923</v>
      </c>
      <c r="BL53" s="48">
        <v>13</v>
      </c>
    </row>
    <row r="54" spans="1:64" ht="15">
      <c r="A54" s="64" t="s">
        <v>260</v>
      </c>
      <c r="B54" s="64" t="s">
        <v>259</v>
      </c>
      <c r="C54" s="65"/>
      <c r="D54" s="66"/>
      <c r="E54" s="67"/>
      <c r="F54" s="68"/>
      <c r="G54" s="65"/>
      <c r="H54" s="69"/>
      <c r="I54" s="70"/>
      <c r="J54" s="70"/>
      <c r="K54" s="34" t="s">
        <v>65</v>
      </c>
      <c r="L54" s="77">
        <v>61</v>
      </c>
      <c r="M54" s="77"/>
      <c r="N54" s="72"/>
      <c r="O54" s="79" t="s">
        <v>385</v>
      </c>
      <c r="P54" s="81">
        <v>43638.04702546296</v>
      </c>
      <c r="Q54" s="79" t="s">
        <v>407</v>
      </c>
      <c r="R54" s="79"/>
      <c r="S54" s="79"/>
      <c r="T54" s="79"/>
      <c r="U54" s="82" t="s">
        <v>554</v>
      </c>
      <c r="V54" s="82" t="s">
        <v>554</v>
      </c>
      <c r="W54" s="81">
        <v>43638.04702546296</v>
      </c>
      <c r="X54" s="82" t="s">
        <v>746</v>
      </c>
      <c r="Y54" s="79"/>
      <c r="Z54" s="79"/>
      <c r="AA54" s="85" t="s">
        <v>935</v>
      </c>
      <c r="AB54" s="79"/>
      <c r="AC54" s="79" t="b">
        <v>0</v>
      </c>
      <c r="AD54" s="79">
        <v>0</v>
      </c>
      <c r="AE54" s="85" t="s">
        <v>1083</v>
      </c>
      <c r="AF54" s="79" t="b">
        <v>0</v>
      </c>
      <c r="AG54" s="79" t="s">
        <v>1096</v>
      </c>
      <c r="AH54" s="79"/>
      <c r="AI54" s="85" t="s">
        <v>1083</v>
      </c>
      <c r="AJ54" s="79" t="b">
        <v>0</v>
      </c>
      <c r="AK54" s="79">
        <v>3</v>
      </c>
      <c r="AL54" s="85" t="s">
        <v>934</v>
      </c>
      <c r="AM54" s="79" t="s">
        <v>1110</v>
      </c>
      <c r="AN54" s="79" t="b">
        <v>0</v>
      </c>
      <c r="AO54" s="85" t="s">
        <v>934</v>
      </c>
      <c r="AP54" s="79" t="s">
        <v>176</v>
      </c>
      <c r="AQ54" s="79">
        <v>0</v>
      </c>
      <c r="AR54" s="79">
        <v>0</v>
      </c>
      <c r="AS54" s="79"/>
      <c r="AT54" s="79"/>
      <c r="AU54" s="79"/>
      <c r="AV54" s="79"/>
      <c r="AW54" s="79"/>
      <c r="AX54" s="79"/>
      <c r="AY54" s="79"/>
      <c r="AZ54" s="79"/>
      <c r="BA54">
        <v>1</v>
      </c>
      <c r="BB54" s="78" t="str">
        <f>REPLACE(INDEX(GroupVertices[Group],MATCH(Edges25[[#This Row],[Vertex 1]],GroupVertices[Vertex],0)),1,1,"")</f>
        <v>13</v>
      </c>
      <c r="BC54" s="78" t="str">
        <f>REPLACE(INDEX(GroupVertices[Group],MATCH(Edges25[[#This Row],[Vertex 2]],GroupVertices[Vertex],0)),1,1,"")</f>
        <v>13</v>
      </c>
      <c r="BD54" s="48">
        <v>1</v>
      </c>
      <c r="BE54" s="49">
        <v>6.666666666666667</v>
      </c>
      <c r="BF54" s="48">
        <v>0</v>
      </c>
      <c r="BG54" s="49">
        <v>0</v>
      </c>
      <c r="BH54" s="48">
        <v>0</v>
      </c>
      <c r="BI54" s="49">
        <v>0</v>
      </c>
      <c r="BJ54" s="48">
        <v>14</v>
      </c>
      <c r="BK54" s="49">
        <v>93.33333333333333</v>
      </c>
      <c r="BL54" s="48">
        <v>15</v>
      </c>
    </row>
    <row r="55" spans="1:64" ht="15">
      <c r="A55" s="64" t="s">
        <v>261</v>
      </c>
      <c r="B55" s="64" t="s">
        <v>261</v>
      </c>
      <c r="C55" s="65"/>
      <c r="D55" s="66"/>
      <c r="E55" s="67"/>
      <c r="F55" s="68"/>
      <c r="G55" s="65"/>
      <c r="H55" s="69"/>
      <c r="I55" s="70"/>
      <c r="J55" s="70"/>
      <c r="K55" s="34" t="s">
        <v>65</v>
      </c>
      <c r="L55" s="77">
        <v>62</v>
      </c>
      <c r="M55" s="77"/>
      <c r="N55" s="72"/>
      <c r="O55" s="79" t="s">
        <v>176</v>
      </c>
      <c r="P55" s="81">
        <v>43636.52793981481</v>
      </c>
      <c r="Q55" s="79" t="s">
        <v>409</v>
      </c>
      <c r="R55" s="79"/>
      <c r="S55" s="79"/>
      <c r="T55" s="79" t="s">
        <v>530</v>
      </c>
      <c r="U55" s="82" t="s">
        <v>555</v>
      </c>
      <c r="V55" s="82" t="s">
        <v>555</v>
      </c>
      <c r="W55" s="81">
        <v>43636.52793981481</v>
      </c>
      <c r="X55" s="82" t="s">
        <v>747</v>
      </c>
      <c r="Y55" s="79"/>
      <c r="Z55" s="79"/>
      <c r="AA55" s="85" t="s">
        <v>936</v>
      </c>
      <c r="AB55" s="79"/>
      <c r="AC55" s="79" t="b">
        <v>0</v>
      </c>
      <c r="AD55" s="79">
        <v>20</v>
      </c>
      <c r="AE55" s="85" t="s">
        <v>1083</v>
      </c>
      <c r="AF55" s="79" t="b">
        <v>0</v>
      </c>
      <c r="AG55" s="79" t="s">
        <v>1096</v>
      </c>
      <c r="AH55" s="79"/>
      <c r="AI55" s="85" t="s">
        <v>1083</v>
      </c>
      <c r="AJ55" s="79" t="b">
        <v>0</v>
      </c>
      <c r="AK55" s="79">
        <v>10</v>
      </c>
      <c r="AL55" s="85" t="s">
        <v>1083</v>
      </c>
      <c r="AM55" s="79" t="s">
        <v>1112</v>
      </c>
      <c r="AN55" s="79" t="b">
        <v>0</v>
      </c>
      <c r="AO55" s="85" t="s">
        <v>936</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3</v>
      </c>
      <c r="BE55" s="49">
        <v>8.571428571428571</v>
      </c>
      <c r="BF55" s="48">
        <v>0</v>
      </c>
      <c r="BG55" s="49">
        <v>0</v>
      </c>
      <c r="BH55" s="48">
        <v>0</v>
      </c>
      <c r="BI55" s="49">
        <v>0</v>
      </c>
      <c r="BJ55" s="48">
        <v>32</v>
      </c>
      <c r="BK55" s="49">
        <v>91.42857142857143</v>
      </c>
      <c r="BL55" s="48">
        <v>35</v>
      </c>
    </row>
    <row r="56" spans="1:64" ht="15">
      <c r="A56" s="64" t="s">
        <v>262</v>
      </c>
      <c r="B56" s="64" t="s">
        <v>261</v>
      </c>
      <c r="C56" s="65"/>
      <c r="D56" s="66"/>
      <c r="E56" s="67"/>
      <c r="F56" s="68"/>
      <c r="G56" s="65"/>
      <c r="H56" s="69"/>
      <c r="I56" s="70"/>
      <c r="J56" s="70"/>
      <c r="K56" s="34" t="s">
        <v>65</v>
      </c>
      <c r="L56" s="77">
        <v>63</v>
      </c>
      <c r="M56" s="77"/>
      <c r="N56" s="72"/>
      <c r="O56" s="79" t="s">
        <v>385</v>
      </c>
      <c r="P56" s="81">
        <v>43639.404756944445</v>
      </c>
      <c r="Q56" s="79" t="s">
        <v>406</v>
      </c>
      <c r="R56" s="79"/>
      <c r="S56" s="79"/>
      <c r="T56" s="79"/>
      <c r="U56" s="79"/>
      <c r="V56" s="82" t="s">
        <v>628</v>
      </c>
      <c r="W56" s="81">
        <v>43639.404756944445</v>
      </c>
      <c r="X56" s="82" t="s">
        <v>748</v>
      </c>
      <c r="Y56" s="79"/>
      <c r="Z56" s="79"/>
      <c r="AA56" s="85" t="s">
        <v>937</v>
      </c>
      <c r="AB56" s="79"/>
      <c r="AC56" s="79" t="b">
        <v>0</v>
      </c>
      <c r="AD56" s="79">
        <v>0</v>
      </c>
      <c r="AE56" s="85" t="s">
        <v>1083</v>
      </c>
      <c r="AF56" s="79" t="b">
        <v>0</v>
      </c>
      <c r="AG56" s="79" t="s">
        <v>1096</v>
      </c>
      <c r="AH56" s="79"/>
      <c r="AI56" s="85" t="s">
        <v>1083</v>
      </c>
      <c r="AJ56" s="79" t="b">
        <v>0</v>
      </c>
      <c r="AK56" s="79">
        <v>23</v>
      </c>
      <c r="AL56" s="85" t="s">
        <v>936</v>
      </c>
      <c r="AM56" s="79" t="s">
        <v>1110</v>
      </c>
      <c r="AN56" s="79" t="b">
        <v>0</v>
      </c>
      <c r="AO56" s="85" t="s">
        <v>936</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v>2</v>
      </c>
      <c r="BE56" s="49">
        <v>8.333333333333334</v>
      </c>
      <c r="BF56" s="48">
        <v>0</v>
      </c>
      <c r="BG56" s="49">
        <v>0</v>
      </c>
      <c r="BH56" s="48">
        <v>0</v>
      </c>
      <c r="BI56" s="49">
        <v>0</v>
      </c>
      <c r="BJ56" s="48">
        <v>22</v>
      </c>
      <c r="BK56" s="49">
        <v>91.66666666666667</v>
      </c>
      <c r="BL56" s="48">
        <v>24</v>
      </c>
    </row>
    <row r="57" spans="1:64" ht="15">
      <c r="A57" s="64" t="s">
        <v>263</v>
      </c>
      <c r="B57" s="64" t="s">
        <v>375</v>
      </c>
      <c r="C57" s="65"/>
      <c r="D57" s="66"/>
      <c r="E57" s="67"/>
      <c r="F57" s="68"/>
      <c r="G57" s="65"/>
      <c r="H57" s="69"/>
      <c r="I57" s="70"/>
      <c r="J57" s="70"/>
      <c r="K57" s="34" t="s">
        <v>65</v>
      </c>
      <c r="L57" s="77">
        <v>64</v>
      </c>
      <c r="M57" s="77"/>
      <c r="N57" s="72"/>
      <c r="O57" s="79" t="s">
        <v>386</v>
      </c>
      <c r="P57" s="81">
        <v>43640.5471412037</v>
      </c>
      <c r="Q57" s="79" t="s">
        <v>410</v>
      </c>
      <c r="R57" s="79"/>
      <c r="S57" s="79"/>
      <c r="T57" s="79"/>
      <c r="U57" s="79"/>
      <c r="V57" s="82" t="s">
        <v>629</v>
      </c>
      <c r="W57" s="81">
        <v>43640.5471412037</v>
      </c>
      <c r="X57" s="82" t="s">
        <v>749</v>
      </c>
      <c r="Y57" s="79"/>
      <c r="Z57" s="79"/>
      <c r="AA57" s="85" t="s">
        <v>938</v>
      </c>
      <c r="AB57" s="85" t="s">
        <v>1075</v>
      </c>
      <c r="AC57" s="79" t="b">
        <v>0</v>
      </c>
      <c r="AD57" s="79">
        <v>0</v>
      </c>
      <c r="AE57" s="85" t="s">
        <v>1086</v>
      </c>
      <c r="AF57" s="79" t="b">
        <v>0</v>
      </c>
      <c r="AG57" s="79" t="s">
        <v>1099</v>
      </c>
      <c r="AH57" s="79"/>
      <c r="AI57" s="85" t="s">
        <v>1083</v>
      </c>
      <c r="AJ57" s="79" t="b">
        <v>0</v>
      </c>
      <c r="AK57" s="79">
        <v>0</v>
      </c>
      <c r="AL57" s="85" t="s">
        <v>1083</v>
      </c>
      <c r="AM57" s="79" t="s">
        <v>1110</v>
      </c>
      <c r="AN57" s="79" t="b">
        <v>0</v>
      </c>
      <c r="AO57" s="85" t="s">
        <v>1075</v>
      </c>
      <c r="AP57" s="79" t="s">
        <v>176</v>
      </c>
      <c r="AQ57" s="79">
        <v>0</v>
      </c>
      <c r="AR57" s="79">
        <v>0</v>
      </c>
      <c r="AS57" s="79"/>
      <c r="AT57" s="79"/>
      <c r="AU57" s="79"/>
      <c r="AV57" s="79"/>
      <c r="AW57" s="79"/>
      <c r="AX57" s="79"/>
      <c r="AY57" s="79"/>
      <c r="AZ57" s="79"/>
      <c r="BA57">
        <v>1</v>
      </c>
      <c r="BB57" s="78" t="str">
        <f>REPLACE(INDEX(GroupVertices[Group],MATCH(Edges25[[#This Row],[Vertex 1]],GroupVertices[Vertex],0)),1,1,"")</f>
        <v>21</v>
      </c>
      <c r="BC57" s="78" t="str">
        <f>REPLACE(INDEX(GroupVertices[Group],MATCH(Edges25[[#This Row],[Vertex 2]],GroupVertices[Vertex],0)),1,1,"")</f>
        <v>21</v>
      </c>
      <c r="BD57" s="48">
        <v>0</v>
      </c>
      <c r="BE57" s="49">
        <v>0</v>
      </c>
      <c r="BF57" s="48">
        <v>0</v>
      </c>
      <c r="BG57" s="49">
        <v>0</v>
      </c>
      <c r="BH57" s="48">
        <v>0</v>
      </c>
      <c r="BI57" s="49">
        <v>0</v>
      </c>
      <c r="BJ57" s="48">
        <v>3</v>
      </c>
      <c r="BK57" s="49">
        <v>100</v>
      </c>
      <c r="BL57" s="48">
        <v>3</v>
      </c>
    </row>
    <row r="58" spans="1:64" ht="15">
      <c r="A58" s="64" t="s">
        <v>264</v>
      </c>
      <c r="B58" s="64" t="s">
        <v>376</v>
      </c>
      <c r="C58" s="65"/>
      <c r="D58" s="66"/>
      <c r="E58" s="67"/>
      <c r="F58" s="68"/>
      <c r="G58" s="65"/>
      <c r="H58" s="69"/>
      <c r="I58" s="70"/>
      <c r="J58" s="70"/>
      <c r="K58" s="34" t="s">
        <v>65</v>
      </c>
      <c r="L58" s="77">
        <v>65</v>
      </c>
      <c r="M58" s="77"/>
      <c r="N58" s="72"/>
      <c r="O58" s="79" t="s">
        <v>385</v>
      </c>
      <c r="P58" s="81">
        <v>43640.75381944444</v>
      </c>
      <c r="Q58" s="79" t="s">
        <v>411</v>
      </c>
      <c r="R58" s="82" t="s">
        <v>494</v>
      </c>
      <c r="S58" s="79" t="s">
        <v>518</v>
      </c>
      <c r="T58" s="79"/>
      <c r="U58" s="79"/>
      <c r="V58" s="82" t="s">
        <v>630</v>
      </c>
      <c r="W58" s="81">
        <v>43640.75381944444</v>
      </c>
      <c r="X58" s="82" t="s">
        <v>750</v>
      </c>
      <c r="Y58" s="79"/>
      <c r="Z58" s="79"/>
      <c r="AA58" s="85" t="s">
        <v>939</v>
      </c>
      <c r="AB58" s="79"/>
      <c r="AC58" s="79" t="b">
        <v>0</v>
      </c>
      <c r="AD58" s="79">
        <v>0</v>
      </c>
      <c r="AE58" s="85" t="s">
        <v>1083</v>
      </c>
      <c r="AF58" s="79" t="b">
        <v>0</v>
      </c>
      <c r="AG58" s="79" t="s">
        <v>1096</v>
      </c>
      <c r="AH58" s="79"/>
      <c r="AI58" s="85" t="s">
        <v>1083</v>
      </c>
      <c r="AJ58" s="79" t="b">
        <v>0</v>
      </c>
      <c r="AK58" s="79">
        <v>0</v>
      </c>
      <c r="AL58" s="85" t="s">
        <v>1083</v>
      </c>
      <c r="AM58" s="79" t="s">
        <v>1112</v>
      </c>
      <c r="AN58" s="79" t="b">
        <v>0</v>
      </c>
      <c r="AO58" s="85" t="s">
        <v>939</v>
      </c>
      <c r="AP58" s="79" t="s">
        <v>176</v>
      </c>
      <c r="AQ58" s="79">
        <v>0</v>
      </c>
      <c r="AR58" s="79">
        <v>0</v>
      </c>
      <c r="AS58" s="79"/>
      <c r="AT58" s="79"/>
      <c r="AU58" s="79"/>
      <c r="AV58" s="79"/>
      <c r="AW58" s="79"/>
      <c r="AX58" s="79"/>
      <c r="AY58" s="79"/>
      <c r="AZ58" s="79"/>
      <c r="BA58">
        <v>1</v>
      </c>
      <c r="BB58" s="78" t="str">
        <f>REPLACE(INDEX(GroupVertices[Group],MATCH(Edges25[[#This Row],[Vertex 1]],GroupVertices[Vertex],0)),1,1,"")</f>
        <v>20</v>
      </c>
      <c r="BC58" s="78" t="str">
        <f>REPLACE(INDEX(GroupVertices[Group],MATCH(Edges25[[#This Row],[Vertex 2]],GroupVertices[Vertex],0)),1,1,"")</f>
        <v>20</v>
      </c>
      <c r="BD58" s="48">
        <v>0</v>
      </c>
      <c r="BE58" s="49">
        <v>0</v>
      </c>
      <c r="BF58" s="48">
        <v>3</v>
      </c>
      <c r="BG58" s="49">
        <v>12</v>
      </c>
      <c r="BH58" s="48">
        <v>0</v>
      </c>
      <c r="BI58" s="49">
        <v>0</v>
      </c>
      <c r="BJ58" s="48">
        <v>22</v>
      </c>
      <c r="BK58" s="49">
        <v>88</v>
      </c>
      <c r="BL58" s="48">
        <v>25</v>
      </c>
    </row>
    <row r="59" spans="1:64" ht="15">
      <c r="A59" s="64" t="s">
        <v>265</v>
      </c>
      <c r="B59" s="64" t="s">
        <v>266</v>
      </c>
      <c r="C59" s="65"/>
      <c r="D59" s="66"/>
      <c r="E59" s="67"/>
      <c r="F59" s="68"/>
      <c r="G59" s="65"/>
      <c r="H59" s="69"/>
      <c r="I59" s="70"/>
      <c r="J59" s="70"/>
      <c r="K59" s="34" t="s">
        <v>65</v>
      </c>
      <c r="L59" s="77">
        <v>66</v>
      </c>
      <c r="M59" s="77"/>
      <c r="N59" s="72"/>
      <c r="O59" s="79" t="s">
        <v>385</v>
      </c>
      <c r="P59" s="81">
        <v>43641.743055555555</v>
      </c>
      <c r="Q59" s="79" t="s">
        <v>394</v>
      </c>
      <c r="R59" s="79"/>
      <c r="S59" s="79"/>
      <c r="T59" s="79" t="s">
        <v>526</v>
      </c>
      <c r="U59" s="82" t="s">
        <v>546</v>
      </c>
      <c r="V59" s="82" t="s">
        <v>546</v>
      </c>
      <c r="W59" s="81">
        <v>43641.743055555555</v>
      </c>
      <c r="X59" s="82" t="s">
        <v>751</v>
      </c>
      <c r="Y59" s="79"/>
      <c r="Z59" s="79"/>
      <c r="AA59" s="85" t="s">
        <v>940</v>
      </c>
      <c r="AB59" s="79"/>
      <c r="AC59" s="79" t="b">
        <v>0</v>
      </c>
      <c r="AD59" s="79">
        <v>0</v>
      </c>
      <c r="AE59" s="85" t="s">
        <v>1083</v>
      </c>
      <c r="AF59" s="79" t="b">
        <v>0</v>
      </c>
      <c r="AG59" s="79" t="s">
        <v>1096</v>
      </c>
      <c r="AH59" s="79"/>
      <c r="AI59" s="85" t="s">
        <v>1083</v>
      </c>
      <c r="AJ59" s="79" t="b">
        <v>0</v>
      </c>
      <c r="AK59" s="79">
        <v>4</v>
      </c>
      <c r="AL59" s="85" t="s">
        <v>941</v>
      </c>
      <c r="AM59" s="79" t="s">
        <v>1109</v>
      </c>
      <c r="AN59" s="79" t="b">
        <v>0</v>
      </c>
      <c r="AO59" s="85" t="s">
        <v>941</v>
      </c>
      <c r="AP59" s="79" t="s">
        <v>176</v>
      </c>
      <c r="AQ59" s="79">
        <v>0</v>
      </c>
      <c r="AR59" s="79">
        <v>0</v>
      </c>
      <c r="AS59" s="79"/>
      <c r="AT59" s="79"/>
      <c r="AU59" s="79"/>
      <c r="AV59" s="79"/>
      <c r="AW59" s="79"/>
      <c r="AX59" s="79"/>
      <c r="AY59" s="79"/>
      <c r="AZ59" s="79"/>
      <c r="BA59">
        <v>1</v>
      </c>
      <c r="BB59" s="78" t="str">
        <f>REPLACE(INDEX(GroupVertices[Group],MATCH(Edges25[[#This Row],[Vertex 1]],GroupVertices[Vertex],0)),1,1,"")</f>
        <v>8</v>
      </c>
      <c r="BC59" s="78" t="str">
        <f>REPLACE(INDEX(GroupVertices[Group],MATCH(Edges25[[#This Row],[Vertex 2]],GroupVertices[Vertex],0)),1,1,"")</f>
        <v>8</v>
      </c>
      <c r="BD59" s="48">
        <v>0</v>
      </c>
      <c r="BE59" s="49">
        <v>0</v>
      </c>
      <c r="BF59" s="48">
        <v>0</v>
      </c>
      <c r="BG59" s="49">
        <v>0</v>
      </c>
      <c r="BH59" s="48">
        <v>0</v>
      </c>
      <c r="BI59" s="49">
        <v>0</v>
      </c>
      <c r="BJ59" s="48">
        <v>10</v>
      </c>
      <c r="BK59" s="49">
        <v>100</v>
      </c>
      <c r="BL59" s="48">
        <v>10</v>
      </c>
    </row>
    <row r="60" spans="1:64" ht="15">
      <c r="A60" s="64" t="s">
        <v>266</v>
      </c>
      <c r="B60" s="64" t="s">
        <v>266</v>
      </c>
      <c r="C60" s="65"/>
      <c r="D60" s="66"/>
      <c r="E60" s="67"/>
      <c r="F60" s="68"/>
      <c r="G60" s="65"/>
      <c r="H60" s="69"/>
      <c r="I60" s="70"/>
      <c r="J60" s="70"/>
      <c r="K60" s="34" t="s">
        <v>65</v>
      </c>
      <c r="L60" s="77">
        <v>67</v>
      </c>
      <c r="M60" s="77"/>
      <c r="N60" s="72"/>
      <c r="O60" s="79" t="s">
        <v>176</v>
      </c>
      <c r="P60" s="81">
        <v>43628.07295138889</v>
      </c>
      <c r="Q60" s="79" t="s">
        <v>412</v>
      </c>
      <c r="R60" s="79"/>
      <c r="S60" s="79"/>
      <c r="T60" s="79" t="s">
        <v>526</v>
      </c>
      <c r="U60" s="82" t="s">
        <v>546</v>
      </c>
      <c r="V60" s="82" t="s">
        <v>546</v>
      </c>
      <c r="W60" s="81">
        <v>43628.07295138889</v>
      </c>
      <c r="X60" s="82" t="s">
        <v>752</v>
      </c>
      <c r="Y60" s="79"/>
      <c r="Z60" s="79"/>
      <c r="AA60" s="85" t="s">
        <v>941</v>
      </c>
      <c r="AB60" s="79"/>
      <c r="AC60" s="79" t="b">
        <v>0</v>
      </c>
      <c r="AD60" s="79">
        <v>4</v>
      </c>
      <c r="AE60" s="85" t="s">
        <v>1083</v>
      </c>
      <c r="AF60" s="79" t="b">
        <v>0</v>
      </c>
      <c r="AG60" s="79" t="s">
        <v>1096</v>
      </c>
      <c r="AH60" s="79"/>
      <c r="AI60" s="85" t="s">
        <v>1083</v>
      </c>
      <c r="AJ60" s="79" t="b">
        <v>0</v>
      </c>
      <c r="AK60" s="79">
        <v>1</v>
      </c>
      <c r="AL60" s="85" t="s">
        <v>1083</v>
      </c>
      <c r="AM60" s="79" t="s">
        <v>1114</v>
      </c>
      <c r="AN60" s="79" t="b">
        <v>0</v>
      </c>
      <c r="AO60" s="85" t="s">
        <v>941</v>
      </c>
      <c r="AP60" s="79" t="s">
        <v>176</v>
      </c>
      <c r="AQ60" s="79">
        <v>0</v>
      </c>
      <c r="AR60" s="79">
        <v>0</v>
      </c>
      <c r="AS60" s="79"/>
      <c r="AT60" s="79"/>
      <c r="AU60" s="79"/>
      <c r="AV60" s="79"/>
      <c r="AW60" s="79"/>
      <c r="AX60" s="79"/>
      <c r="AY60" s="79"/>
      <c r="AZ60" s="79"/>
      <c r="BA60">
        <v>1</v>
      </c>
      <c r="BB60" s="78" t="str">
        <f>REPLACE(INDEX(GroupVertices[Group],MATCH(Edges25[[#This Row],[Vertex 1]],GroupVertices[Vertex],0)),1,1,"")</f>
        <v>8</v>
      </c>
      <c r="BC60" s="78" t="str">
        <f>REPLACE(INDEX(GroupVertices[Group],MATCH(Edges25[[#This Row],[Vertex 2]],GroupVertices[Vertex],0)),1,1,"")</f>
        <v>8</v>
      </c>
      <c r="BD60" s="48">
        <v>0</v>
      </c>
      <c r="BE60" s="49">
        <v>0</v>
      </c>
      <c r="BF60" s="48">
        <v>0</v>
      </c>
      <c r="BG60" s="49">
        <v>0</v>
      </c>
      <c r="BH60" s="48">
        <v>0</v>
      </c>
      <c r="BI60" s="49">
        <v>0</v>
      </c>
      <c r="BJ60" s="48">
        <v>8</v>
      </c>
      <c r="BK60" s="49">
        <v>100</v>
      </c>
      <c r="BL60" s="48">
        <v>8</v>
      </c>
    </row>
    <row r="61" spans="1:64" ht="15">
      <c r="A61" s="64" t="s">
        <v>267</v>
      </c>
      <c r="B61" s="64" t="s">
        <v>266</v>
      </c>
      <c r="C61" s="65"/>
      <c r="D61" s="66"/>
      <c r="E61" s="67"/>
      <c r="F61" s="68"/>
      <c r="G61" s="65"/>
      <c r="H61" s="69"/>
      <c r="I61" s="70"/>
      <c r="J61" s="70"/>
      <c r="K61" s="34" t="s">
        <v>65</v>
      </c>
      <c r="L61" s="77">
        <v>68</v>
      </c>
      <c r="M61" s="77"/>
      <c r="N61" s="72"/>
      <c r="O61" s="79" t="s">
        <v>385</v>
      </c>
      <c r="P61" s="81">
        <v>43642.94568287037</v>
      </c>
      <c r="Q61" s="79" t="s">
        <v>394</v>
      </c>
      <c r="R61" s="79"/>
      <c r="S61" s="79"/>
      <c r="T61" s="79" t="s">
        <v>526</v>
      </c>
      <c r="U61" s="82" t="s">
        <v>546</v>
      </c>
      <c r="V61" s="82" t="s">
        <v>546</v>
      </c>
      <c r="W61" s="81">
        <v>43642.94568287037</v>
      </c>
      <c r="X61" s="82" t="s">
        <v>753</v>
      </c>
      <c r="Y61" s="79"/>
      <c r="Z61" s="79"/>
      <c r="AA61" s="85" t="s">
        <v>942</v>
      </c>
      <c r="AB61" s="79"/>
      <c r="AC61" s="79" t="b">
        <v>0</v>
      </c>
      <c r="AD61" s="79">
        <v>0</v>
      </c>
      <c r="AE61" s="85" t="s">
        <v>1083</v>
      </c>
      <c r="AF61" s="79" t="b">
        <v>0</v>
      </c>
      <c r="AG61" s="79" t="s">
        <v>1096</v>
      </c>
      <c r="AH61" s="79"/>
      <c r="AI61" s="85" t="s">
        <v>1083</v>
      </c>
      <c r="AJ61" s="79" t="b">
        <v>0</v>
      </c>
      <c r="AK61" s="79">
        <v>5</v>
      </c>
      <c r="AL61" s="85" t="s">
        <v>941</v>
      </c>
      <c r="AM61" s="79" t="s">
        <v>1109</v>
      </c>
      <c r="AN61" s="79" t="b">
        <v>0</v>
      </c>
      <c r="AO61" s="85" t="s">
        <v>941</v>
      </c>
      <c r="AP61" s="79" t="s">
        <v>176</v>
      </c>
      <c r="AQ61" s="79">
        <v>0</v>
      </c>
      <c r="AR61" s="79">
        <v>0</v>
      </c>
      <c r="AS61" s="79"/>
      <c r="AT61" s="79"/>
      <c r="AU61" s="79"/>
      <c r="AV61" s="79"/>
      <c r="AW61" s="79"/>
      <c r="AX61" s="79"/>
      <c r="AY61" s="79"/>
      <c r="AZ61" s="79"/>
      <c r="BA61">
        <v>1</v>
      </c>
      <c r="BB61" s="78" t="str">
        <f>REPLACE(INDEX(GroupVertices[Group],MATCH(Edges25[[#This Row],[Vertex 1]],GroupVertices[Vertex],0)),1,1,"")</f>
        <v>8</v>
      </c>
      <c r="BC61" s="78" t="str">
        <f>REPLACE(INDEX(GroupVertices[Group],MATCH(Edges25[[#This Row],[Vertex 2]],GroupVertices[Vertex],0)),1,1,"")</f>
        <v>8</v>
      </c>
      <c r="BD61" s="48">
        <v>0</v>
      </c>
      <c r="BE61" s="49">
        <v>0</v>
      </c>
      <c r="BF61" s="48">
        <v>0</v>
      </c>
      <c r="BG61" s="49">
        <v>0</v>
      </c>
      <c r="BH61" s="48">
        <v>0</v>
      </c>
      <c r="BI61" s="49">
        <v>0</v>
      </c>
      <c r="BJ61" s="48">
        <v>10</v>
      </c>
      <c r="BK61" s="49">
        <v>100</v>
      </c>
      <c r="BL61" s="48">
        <v>10</v>
      </c>
    </row>
    <row r="62" spans="1:64" ht="15">
      <c r="A62" s="64" t="s">
        <v>268</v>
      </c>
      <c r="B62" s="64" t="s">
        <v>377</v>
      </c>
      <c r="C62" s="65"/>
      <c r="D62" s="66"/>
      <c r="E62" s="67"/>
      <c r="F62" s="68"/>
      <c r="G62" s="65"/>
      <c r="H62" s="69"/>
      <c r="I62" s="70"/>
      <c r="J62" s="70"/>
      <c r="K62" s="34" t="s">
        <v>65</v>
      </c>
      <c r="L62" s="77">
        <v>69</v>
      </c>
      <c r="M62" s="77"/>
      <c r="N62" s="72"/>
      <c r="O62" s="79" t="s">
        <v>386</v>
      </c>
      <c r="P62" s="81">
        <v>43643.146203703705</v>
      </c>
      <c r="Q62" s="79" t="s">
        <v>413</v>
      </c>
      <c r="R62" s="79"/>
      <c r="S62" s="79"/>
      <c r="T62" s="79"/>
      <c r="U62" s="82" t="s">
        <v>556</v>
      </c>
      <c r="V62" s="82" t="s">
        <v>556</v>
      </c>
      <c r="W62" s="81">
        <v>43643.146203703705</v>
      </c>
      <c r="X62" s="82" t="s">
        <v>754</v>
      </c>
      <c r="Y62" s="79"/>
      <c r="Z62" s="79"/>
      <c r="AA62" s="85" t="s">
        <v>943</v>
      </c>
      <c r="AB62" s="85" t="s">
        <v>1076</v>
      </c>
      <c r="AC62" s="79" t="b">
        <v>0</v>
      </c>
      <c r="AD62" s="79">
        <v>1</v>
      </c>
      <c r="AE62" s="85" t="s">
        <v>1087</v>
      </c>
      <c r="AF62" s="79" t="b">
        <v>0</v>
      </c>
      <c r="AG62" s="79" t="s">
        <v>1096</v>
      </c>
      <c r="AH62" s="79"/>
      <c r="AI62" s="85" t="s">
        <v>1083</v>
      </c>
      <c r="AJ62" s="79" t="b">
        <v>0</v>
      </c>
      <c r="AK62" s="79">
        <v>0</v>
      </c>
      <c r="AL62" s="85" t="s">
        <v>1083</v>
      </c>
      <c r="AM62" s="79" t="s">
        <v>1110</v>
      </c>
      <c r="AN62" s="79" t="b">
        <v>0</v>
      </c>
      <c r="AO62" s="85" t="s">
        <v>1076</v>
      </c>
      <c r="AP62" s="79" t="s">
        <v>176</v>
      </c>
      <c r="AQ62" s="79">
        <v>0</v>
      </c>
      <c r="AR62" s="79">
        <v>0</v>
      </c>
      <c r="AS62" s="79"/>
      <c r="AT62" s="79"/>
      <c r="AU62" s="79"/>
      <c r="AV62" s="79"/>
      <c r="AW62" s="79"/>
      <c r="AX62" s="79"/>
      <c r="AY62" s="79"/>
      <c r="AZ62" s="79"/>
      <c r="BA62">
        <v>1</v>
      </c>
      <c r="BB62" s="78" t="str">
        <f>REPLACE(INDEX(GroupVertices[Group],MATCH(Edges25[[#This Row],[Vertex 1]],GroupVertices[Vertex],0)),1,1,"")</f>
        <v>19</v>
      </c>
      <c r="BC62" s="78" t="str">
        <f>REPLACE(INDEX(GroupVertices[Group],MATCH(Edges25[[#This Row],[Vertex 2]],GroupVertices[Vertex],0)),1,1,"")</f>
        <v>19</v>
      </c>
      <c r="BD62" s="48">
        <v>0</v>
      </c>
      <c r="BE62" s="49">
        <v>0</v>
      </c>
      <c r="BF62" s="48">
        <v>0</v>
      </c>
      <c r="BG62" s="49">
        <v>0</v>
      </c>
      <c r="BH62" s="48">
        <v>0</v>
      </c>
      <c r="BI62" s="49">
        <v>0</v>
      </c>
      <c r="BJ62" s="48">
        <v>4</v>
      </c>
      <c r="BK62" s="49">
        <v>100</v>
      </c>
      <c r="BL62" s="48">
        <v>4</v>
      </c>
    </row>
    <row r="63" spans="1:64" ht="15">
      <c r="A63" s="64" t="s">
        <v>269</v>
      </c>
      <c r="B63" s="64" t="s">
        <v>269</v>
      </c>
      <c r="C63" s="65"/>
      <c r="D63" s="66"/>
      <c r="E63" s="67"/>
      <c r="F63" s="68"/>
      <c r="G63" s="65"/>
      <c r="H63" s="69"/>
      <c r="I63" s="70"/>
      <c r="J63" s="70"/>
      <c r="K63" s="34" t="s">
        <v>65</v>
      </c>
      <c r="L63" s="77">
        <v>70</v>
      </c>
      <c r="M63" s="77"/>
      <c r="N63" s="72"/>
      <c r="O63" s="79" t="s">
        <v>176</v>
      </c>
      <c r="P63" s="81">
        <v>43643.707453703704</v>
      </c>
      <c r="Q63" s="79" t="s">
        <v>414</v>
      </c>
      <c r="R63" s="79"/>
      <c r="S63" s="79"/>
      <c r="T63" s="79"/>
      <c r="U63" s="82" t="s">
        <v>557</v>
      </c>
      <c r="V63" s="82" t="s">
        <v>557</v>
      </c>
      <c r="W63" s="81">
        <v>43643.707453703704</v>
      </c>
      <c r="X63" s="82" t="s">
        <v>755</v>
      </c>
      <c r="Y63" s="79"/>
      <c r="Z63" s="79"/>
      <c r="AA63" s="85" t="s">
        <v>944</v>
      </c>
      <c r="AB63" s="79"/>
      <c r="AC63" s="79" t="b">
        <v>0</v>
      </c>
      <c r="AD63" s="79">
        <v>0</v>
      </c>
      <c r="AE63" s="85" t="s">
        <v>1083</v>
      </c>
      <c r="AF63" s="79" t="b">
        <v>0</v>
      </c>
      <c r="AG63" s="79" t="s">
        <v>1096</v>
      </c>
      <c r="AH63" s="79"/>
      <c r="AI63" s="85" t="s">
        <v>1083</v>
      </c>
      <c r="AJ63" s="79" t="b">
        <v>0</v>
      </c>
      <c r="AK63" s="79">
        <v>0</v>
      </c>
      <c r="AL63" s="85" t="s">
        <v>1083</v>
      </c>
      <c r="AM63" s="79" t="s">
        <v>1109</v>
      </c>
      <c r="AN63" s="79" t="b">
        <v>0</v>
      </c>
      <c r="AO63" s="85" t="s">
        <v>944</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3</v>
      </c>
      <c r="BK63" s="49">
        <v>100</v>
      </c>
      <c r="BL63" s="48">
        <v>3</v>
      </c>
    </row>
    <row r="64" spans="1:64" ht="15">
      <c r="A64" s="64" t="s">
        <v>270</v>
      </c>
      <c r="B64" s="64" t="s">
        <v>270</v>
      </c>
      <c r="C64" s="65"/>
      <c r="D64" s="66"/>
      <c r="E64" s="67"/>
      <c r="F64" s="68"/>
      <c r="G64" s="65"/>
      <c r="H64" s="69"/>
      <c r="I64" s="70"/>
      <c r="J64" s="70"/>
      <c r="K64" s="34" t="s">
        <v>65</v>
      </c>
      <c r="L64" s="77">
        <v>71</v>
      </c>
      <c r="M64" s="77"/>
      <c r="N64" s="72"/>
      <c r="O64" s="79" t="s">
        <v>176</v>
      </c>
      <c r="P64" s="81">
        <v>43643.8437037037</v>
      </c>
      <c r="Q64" s="79" t="s">
        <v>415</v>
      </c>
      <c r="R64" s="79"/>
      <c r="S64" s="79"/>
      <c r="T64" s="79"/>
      <c r="U64" s="82" t="s">
        <v>558</v>
      </c>
      <c r="V64" s="82" t="s">
        <v>558</v>
      </c>
      <c r="W64" s="81">
        <v>43643.8437037037</v>
      </c>
      <c r="X64" s="82" t="s">
        <v>756</v>
      </c>
      <c r="Y64" s="79"/>
      <c r="Z64" s="79"/>
      <c r="AA64" s="85" t="s">
        <v>945</v>
      </c>
      <c r="AB64" s="79"/>
      <c r="AC64" s="79" t="b">
        <v>0</v>
      </c>
      <c r="AD64" s="79">
        <v>13</v>
      </c>
      <c r="AE64" s="85" t="s">
        <v>1083</v>
      </c>
      <c r="AF64" s="79" t="b">
        <v>0</v>
      </c>
      <c r="AG64" s="79" t="s">
        <v>1096</v>
      </c>
      <c r="AH64" s="79"/>
      <c r="AI64" s="85" t="s">
        <v>1083</v>
      </c>
      <c r="AJ64" s="79" t="b">
        <v>0</v>
      </c>
      <c r="AK64" s="79">
        <v>2</v>
      </c>
      <c r="AL64" s="85" t="s">
        <v>1083</v>
      </c>
      <c r="AM64" s="79" t="s">
        <v>1112</v>
      </c>
      <c r="AN64" s="79" t="b">
        <v>0</v>
      </c>
      <c r="AO64" s="85" t="s">
        <v>945</v>
      </c>
      <c r="AP64" s="79" t="s">
        <v>176</v>
      </c>
      <c r="AQ64" s="79">
        <v>0</v>
      </c>
      <c r="AR64" s="79">
        <v>0</v>
      </c>
      <c r="AS64" s="79"/>
      <c r="AT64" s="79"/>
      <c r="AU64" s="79"/>
      <c r="AV64" s="79"/>
      <c r="AW64" s="79"/>
      <c r="AX64" s="79"/>
      <c r="AY64" s="79"/>
      <c r="AZ64" s="79"/>
      <c r="BA64">
        <v>1</v>
      </c>
      <c r="BB64" s="78" t="str">
        <f>REPLACE(INDEX(GroupVertices[Group],MATCH(Edges25[[#This Row],[Vertex 1]],GroupVertices[Vertex],0)),1,1,"")</f>
        <v>18</v>
      </c>
      <c r="BC64" s="78" t="str">
        <f>REPLACE(INDEX(GroupVertices[Group],MATCH(Edges25[[#This Row],[Vertex 2]],GroupVertices[Vertex],0)),1,1,"")</f>
        <v>18</v>
      </c>
      <c r="BD64" s="48">
        <v>1</v>
      </c>
      <c r="BE64" s="49">
        <v>6.666666666666667</v>
      </c>
      <c r="BF64" s="48">
        <v>0</v>
      </c>
      <c r="BG64" s="49">
        <v>0</v>
      </c>
      <c r="BH64" s="48">
        <v>0</v>
      </c>
      <c r="BI64" s="49">
        <v>0</v>
      </c>
      <c r="BJ64" s="48">
        <v>14</v>
      </c>
      <c r="BK64" s="49">
        <v>93.33333333333333</v>
      </c>
      <c r="BL64" s="48">
        <v>15</v>
      </c>
    </row>
    <row r="65" spans="1:64" ht="15">
      <c r="A65" s="64" t="s">
        <v>271</v>
      </c>
      <c r="B65" s="64" t="s">
        <v>270</v>
      </c>
      <c r="C65" s="65"/>
      <c r="D65" s="66"/>
      <c r="E65" s="67"/>
      <c r="F65" s="68"/>
      <c r="G65" s="65"/>
      <c r="H65" s="69"/>
      <c r="I65" s="70"/>
      <c r="J65" s="70"/>
      <c r="K65" s="34" t="s">
        <v>65</v>
      </c>
      <c r="L65" s="77">
        <v>72</v>
      </c>
      <c r="M65" s="77"/>
      <c r="N65" s="72"/>
      <c r="O65" s="79" t="s">
        <v>385</v>
      </c>
      <c r="P65" s="81">
        <v>43643.84884259259</v>
      </c>
      <c r="Q65" s="79" t="s">
        <v>416</v>
      </c>
      <c r="R65" s="79"/>
      <c r="S65" s="79"/>
      <c r="T65" s="79"/>
      <c r="U65" s="79"/>
      <c r="V65" s="82" t="s">
        <v>631</v>
      </c>
      <c r="W65" s="81">
        <v>43643.84884259259</v>
      </c>
      <c r="X65" s="82" t="s">
        <v>757</v>
      </c>
      <c r="Y65" s="79"/>
      <c r="Z65" s="79"/>
      <c r="AA65" s="85" t="s">
        <v>946</v>
      </c>
      <c r="AB65" s="79"/>
      <c r="AC65" s="79" t="b">
        <v>0</v>
      </c>
      <c r="AD65" s="79">
        <v>0</v>
      </c>
      <c r="AE65" s="85" t="s">
        <v>1083</v>
      </c>
      <c r="AF65" s="79" t="b">
        <v>0</v>
      </c>
      <c r="AG65" s="79" t="s">
        <v>1096</v>
      </c>
      <c r="AH65" s="79"/>
      <c r="AI65" s="85" t="s">
        <v>1083</v>
      </c>
      <c r="AJ65" s="79" t="b">
        <v>0</v>
      </c>
      <c r="AK65" s="79">
        <v>2</v>
      </c>
      <c r="AL65" s="85" t="s">
        <v>945</v>
      </c>
      <c r="AM65" s="79" t="s">
        <v>1115</v>
      </c>
      <c r="AN65" s="79" t="b">
        <v>0</v>
      </c>
      <c r="AO65" s="85" t="s">
        <v>945</v>
      </c>
      <c r="AP65" s="79" t="s">
        <v>176</v>
      </c>
      <c r="AQ65" s="79">
        <v>0</v>
      </c>
      <c r="AR65" s="79">
        <v>0</v>
      </c>
      <c r="AS65" s="79"/>
      <c r="AT65" s="79"/>
      <c r="AU65" s="79"/>
      <c r="AV65" s="79"/>
      <c r="AW65" s="79"/>
      <c r="AX65" s="79"/>
      <c r="AY65" s="79"/>
      <c r="AZ65" s="79"/>
      <c r="BA65">
        <v>1</v>
      </c>
      <c r="BB65" s="78" t="str">
        <f>REPLACE(INDEX(GroupVertices[Group],MATCH(Edges25[[#This Row],[Vertex 1]],GroupVertices[Vertex],0)),1,1,"")</f>
        <v>18</v>
      </c>
      <c r="BC65" s="78" t="str">
        <f>REPLACE(INDEX(GroupVertices[Group],MATCH(Edges25[[#This Row],[Vertex 2]],GroupVertices[Vertex],0)),1,1,"")</f>
        <v>18</v>
      </c>
      <c r="BD65" s="48">
        <v>1</v>
      </c>
      <c r="BE65" s="49">
        <v>5.882352941176471</v>
      </c>
      <c r="BF65" s="48">
        <v>0</v>
      </c>
      <c r="BG65" s="49">
        <v>0</v>
      </c>
      <c r="BH65" s="48">
        <v>0</v>
      </c>
      <c r="BI65" s="49">
        <v>0</v>
      </c>
      <c r="BJ65" s="48">
        <v>16</v>
      </c>
      <c r="BK65" s="49">
        <v>94.11764705882354</v>
      </c>
      <c r="BL65" s="48">
        <v>17</v>
      </c>
    </row>
    <row r="66" spans="1:64" ht="15">
      <c r="A66" s="64" t="s">
        <v>272</v>
      </c>
      <c r="B66" s="64" t="s">
        <v>272</v>
      </c>
      <c r="C66" s="65"/>
      <c r="D66" s="66"/>
      <c r="E66" s="67"/>
      <c r="F66" s="68"/>
      <c r="G66" s="65"/>
      <c r="H66" s="69"/>
      <c r="I66" s="70"/>
      <c r="J66" s="70"/>
      <c r="K66" s="34" t="s">
        <v>65</v>
      </c>
      <c r="L66" s="77">
        <v>73</v>
      </c>
      <c r="M66" s="77"/>
      <c r="N66" s="72"/>
      <c r="O66" s="79" t="s">
        <v>176</v>
      </c>
      <c r="P66" s="81">
        <v>43644.09149305556</v>
      </c>
      <c r="Q66" s="79" t="s">
        <v>417</v>
      </c>
      <c r="R66" s="82" t="s">
        <v>495</v>
      </c>
      <c r="S66" s="79" t="s">
        <v>516</v>
      </c>
      <c r="T66" s="79" t="s">
        <v>531</v>
      </c>
      <c r="U66" s="79"/>
      <c r="V66" s="82" t="s">
        <v>632</v>
      </c>
      <c r="W66" s="81">
        <v>43644.09149305556</v>
      </c>
      <c r="X66" s="82" t="s">
        <v>758</v>
      </c>
      <c r="Y66" s="79"/>
      <c r="Z66" s="79"/>
      <c r="AA66" s="85" t="s">
        <v>947</v>
      </c>
      <c r="AB66" s="79"/>
      <c r="AC66" s="79" t="b">
        <v>0</v>
      </c>
      <c r="AD66" s="79">
        <v>0</v>
      </c>
      <c r="AE66" s="85" t="s">
        <v>1083</v>
      </c>
      <c r="AF66" s="79" t="b">
        <v>0</v>
      </c>
      <c r="AG66" s="79" t="s">
        <v>1100</v>
      </c>
      <c r="AH66" s="79"/>
      <c r="AI66" s="85" t="s">
        <v>1083</v>
      </c>
      <c r="AJ66" s="79" t="b">
        <v>0</v>
      </c>
      <c r="AK66" s="79">
        <v>0</v>
      </c>
      <c r="AL66" s="85" t="s">
        <v>1083</v>
      </c>
      <c r="AM66" s="79" t="s">
        <v>1108</v>
      </c>
      <c r="AN66" s="79" t="b">
        <v>0</v>
      </c>
      <c r="AO66" s="85" t="s">
        <v>947</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8</v>
      </c>
      <c r="BK66" s="49">
        <v>100</v>
      </c>
      <c r="BL66" s="48">
        <v>8</v>
      </c>
    </row>
    <row r="67" spans="1:64" ht="15">
      <c r="A67" s="64" t="s">
        <v>273</v>
      </c>
      <c r="B67" s="64" t="s">
        <v>273</v>
      </c>
      <c r="C67" s="65"/>
      <c r="D67" s="66"/>
      <c r="E67" s="67"/>
      <c r="F67" s="68"/>
      <c r="G67" s="65"/>
      <c r="H67" s="69"/>
      <c r="I67" s="70"/>
      <c r="J67" s="70"/>
      <c r="K67" s="34" t="s">
        <v>65</v>
      </c>
      <c r="L67" s="77">
        <v>74</v>
      </c>
      <c r="M67" s="77"/>
      <c r="N67" s="72"/>
      <c r="O67" s="79" t="s">
        <v>176</v>
      </c>
      <c r="P67" s="81">
        <v>43646.5991087963</v>
      </c>
      <c r="Q67" s="79" t="s">
        <v>418</v>
      </c>
      <c r="R67" s="82" t="s">
        <v>496</v>
      </c>
      <c r="S67" s="79" t="s">
        <v>519</v>
      </c>
      <c r="T67" s="79"/>
      <c r="U67" s="79"/>
      <c r="V67" s="82" t="s">
        <v>633</v>
      </c>
      <c r="W67" s="81">
        <v>43646.5991087963</v>
      </c>
      <c r="X67" s="82" t="s">
        <v>759</v>
      </c>
      <c r="Y67" s="79"/>
      <c r="Z67" s="79"/>
      <c r="AA67" s="85" t="s">
        <v>948</v>
      </c>
      <c r="AB67" s="79"/>
      <c r="AC67" s="79" t="b">
        <v>0</v>
      </c>
      <c r="AD67" s="79">
        <v>0</v>
      </c>
      <c r="AE67" s="85" t="s">
        <v>1083</v>
      </c>
      <c r="AF67" s="79" t="b">
        <v>0</v>
      </c>
      <c r="AG67" s="79" t="s">
        <v>1096</v>
      </c>
      <c r="AH67" s="79"/>
      <c r="AI67" s="85" t="s">
        <v>1083</v>
      </c>
      <c r="AJ67" s="79" t="b">
        <v>0</v>
      </c>
      <c r="AK67" s="79">
        <v>0</v>
      </c>
      <c r="AL67" s="85" t="s">
        <v>1083</v>
      </c>
      <c r="AM67" s="79" t="s">
        <v>1116</v>
      </c>
      <c r="AN67" s="79" t="b">
        <v>0</v>
      </c>
      <c r="AO67" s="85" t="s">
        <v>948</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v>
      </c>
      <c r="BK67" s="49">
        <v>100</v>
      </c>
      <c r="BL67" s="48">
        <v>1</v>
      </c>
    </row>
    <row r="68" spans="1:64" ht="15">
      <c r="A68" s="64" t="s">
        <v>274</v>
      </c>
      <c r="B68" s="64" t="s">
        <v>322</v>
      </c>
      <c r="C68" s="65"/>
      <c r="D68" s="66"/>
      <c r="E68" s="67"/>
      <c r="F68" s="68"/>
      <c r="G68" s="65"/>
      <c r="H68" s="69"/>
      <c r="I68" s="70"/>
      <c r="J68" s="70"/>
      <c r="K68" s="34" t="s">
        <v>65</v>
      </c>
      <c r="L68" s="77">
        <v>75</v>
      </c>
      <c r="M68" s="77"/>
      <c r="N68" s="72"/>
      <c r="O68" s="79" t="s">
        <v>385</v>
      </c>
      <c r="P68" s="81">
        <v>43647.458599537036</v>
      </c>
      <c r="Q68" s="79" t="s">
        <v>419</v>
      </c>
      <c r="R68" s="79"/>
      <c r="S68" s="79"/>
      <c r="T68" s="79"/>
      <c r="U68" s="79"/>
      <c r="V68" s="82" t="s">
        <v>634</v>
      </c>
      <c r="W68" s="81">
        <v>43647.458599537036</v>
      </c>
      <c r="X68" s="82" t="s">
        <v>760</v>
      </c>
      <c r="Y68" s="79"/>
      <c r="Z68" s="79"/>
      <c r="AA68" s="85" t="s">
        <v>949</v>
      </c>
      <c r="AB68" s="79"/>
      <c r="AC68" s="79" t="b">
        <v>0</v>
      </c>
      <c r="AD68" s="79">
        <v>0</v>
      </c>
      <c r="AE68" s="85" t="s">
        <v>1083</v>
      </c>
      <c r="AF68" s="79" t="b">
        <v>1</v>
      </c>
      <c r="AG68" s="79" t="s">
        <v>1098</v>
      </c>
      <c r="AH68" s="79"/>
      <c r="AI68" s="85" t="s">
        <v>1017</v>
      </c>
      <c r="AJ68" s="79" t="b">
        <v>0</v>
      </c>
      <c r="AK68" s="79">
        <v>3</v>
      </c>
      <c r="AL68" s="85" t="s">
        <v>1005</v>
      </c>
      <c r="AM68" s="79" t="s">
        <v>1109</v>
      </c>
      <c r="AN68" s="79" t="b">
        <v>0</v>
      </c>
      <c r="AO68" s="85" t="s">
        <v>1005</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4</v>
      </c>
      <c r="BD68" s="48">
        <v>0</v>
      </c>
      <c r="BE68" s="49">
        <v>0</v>
      </c>
      <c r="BF68" s="48">
        <v>0</v>
      </c>
      <c r="BG68" s="49">
        <v>0</v>
      </c>
      <c r="BH68" s="48">
        <v>0</v>
      </c>
      <c r="BI68" s="49">
        <v>0</v>
      </c>
      <c r="BJ68" s="48">
        <v>68</v>
      </c>
      <c r="BK68" s="49">
        <v>100</v>
      </c>
      <c r="BL68" s="48">
        <v>68</v>
      </c>
    </row>
    <row r="69" spans="1:64" ht="15">
      <c r="A69" s="64" t="s">
        <v>275</v>
      </c>
      <c r="B69" s="64" t="s">
        <v>322</v>
      </c>
      <c r="C69" s="65"/>
      <c r="D69" s="66"/>
      <c r="E69" s="67"/>
      <c r="F69" s="68"/>
      <c r="G69" s="65"/>
      <c r="H69" s="69"/>
      <c r="I69" s="70"/>
      <c r="J69" s="70"/>
      <c r="K69" s="34" t="s">
        <v>65</v>
      </c>
      <c r="L69" s="77">
        <v>76</v>
      </c>
      <c r="M69" s="77"/>
      <c r="N69" s="72"/>
      <c r="O69" s="79" t="s">
        <v>385</v>
      </c>
      <c r="P69" s="81">
        <v>43647.46298611111</v>
      </c>
      <c r="Q69" s="79" t="s">
        <v>419</v>
      </c>
      <c r="R69" s="79"/>
      <c r="S69" s="79"/>
      <c r="T69" s="79"/>
      <c r="U69" s="79"/>
      <c r="V69" s="82" t="s">
        <v>635</v>
      </c>
      <c r="W69" s="81">
        <v>43647.46298611111</v>
      </c>
      <c r="X69" s="82" t="s">
        <v>761</v>
      </c>
      <c r="Y69" s="79"/>
      <c r="Z69" s="79"/>
      <c r="AA69" s="85" t="s">
        <v>950</v>
      </c>
      <c r="AB69" s="79"/>
      <c r="AC69" s="79" t="b">
        <v>0</v>
      </c>
      <c r="AD69" s="79">
        <v>0</v>
      </c>
      <c r="AE69" s="85" t="s">
        <v>1083</v>
      </c>
      <c r="AF69" s="79" t="b">
        <v>1</v>
      </c>
      <c r="AG69" s="79" t="s">
        <v>1098</v>
      </c>
      <c r="AH69" s="79"/>
      <c r="AI69" s="85" t="s">
        <v>1017</v>
      </c>
      <c r="AJ69" s="79" t="b">
        <v>0</v>
      </c>
      <c r="AK69" s="79">
        <v>3</v>
      </c>
      <c r="AL69" s="85" t="s">
        <v>1005</v>
      </c>
      <c r="AM69" s="79" t="s">
        <v>1113</v>
      </c>
      <c r="AN69" s="79" t="b">
        <v>0</v>
      </c>
      <c r="AO69" s="85" t="s">
        <v>1005</v>
      </c>
      <c r="AP69" s="79" t="s">
        <v>176</v>
      </c>
      <c r="AQ69" s="79">
        <v>0</v>
      </c>
      <c r="AR69" s="79">
        <v>0</v>
      </c>
      <c r="AS69" s="79"/>
      <c r="AT69" s="79"/>
      <c r="AU69" s="79"/>
      <c r="AV69" s="79"/>
      <c r="AW69" s="79"/>
      <c r="AX69" s="79"/>
      <c r="AY69" s="79"/>
      <c r="AZ69" s="79"/>
      <c r="BA69">
        <v>1</v>
      </c>
      <c r="BB69" s="78" t="str">
        <f>REPLACE(INDEX(GroupVertices[Group],MATCH(Edges25[[#This Row],[Vertex 1]],GroupVertices[Vertex],0)),1,1,"")</f>
        <v>4</v>
      </c>
      <c r="BC69" s="78" t="str">
        <f>REPLACE(INDEX(GroupVertices[Group],MATCH(Edges25[[#This Row],[Vertex 2]],GroupVertices[Vertex],0)),1,1,"")</f>
        <v>4</v>
      </c>
      <c r="BD69" s="48">
        <v>0</v>
      </c>
      <c r="BE69" s="49">
        <v>0</v>
      </c>
      <c r="BF69" s="48">
        <v>0</v>
      </c>
      <c r="BG69" s="49">
        <v>0</v>
      </c>
      <c r="BH69" s="48">
        <v>0</v>
      </c>
      <c r="BI69" s="49">
        <v>0</v>
      </c>
      <c r="BJ69" s="48">
        <v>68</v>
      </c>
      <c r="BK69" s="49">
        <v>100</v>
      </c>
      <c r="BL69" s="48">
        <v>68</v>
      </c>
    </row>
    <row r="70" spans="1:64" ht="15">
      <c r="A70" s="64" t="s">
        <v>275</v>
      </c>
      <c r="B70" s="64" t="s">
        <v>328</v>
      </c>
      <c r="C70" s="65"/>
      <c r="D70" s="66"/>
      <c r="E70" s="67"/>
      <c r="F70" s="68"/>
      <c r="G70" s="65"/>
      <c r="H70" s="69"/>
      <c r="I70" s="70"/>
      <c r="J70" s="70"/>
      <c r="K70" s="34" t="s">
        <v>65</v>
      </c>
      <c r="L70" s="77">
        <v>77</v>
      </c>
      <c r="M70" s="77"/>
      <c r="N70" s="72"/>
      <c r="O70" s="79" t="s">
        <v>385</v>
      </c>
      <c r="P70" s="81">
        <v>43647.46303240741</v>
      </c>
      <c r="Q70" s="79" t="s">
        <v>420</v>
      </c>
      <c r="R70" s="79"/>
      <c r="S70" s="79"/>
      <c r="T70" s="79"/>
      <c r="U70" s="79"/>
      <c r="V70" s="82" t="s">
        <v>635</v>
      </c>
      <c r="W70" s="81">
        <v>43647.46303240741</v>
      </c>
      <c r="X70" s="82" t="s">
        <v>762</v>
      </c>
      <c r="Y70" s="79"/>
      <c r="Z70" s="79"/>
      <c r="AA70" s="85" t="s">
        <v>951</v>
      </c>
      <c r="AB70" s="79"/>
      <c r="AC70" s="79" t="b">
        <v>0</v>
      </c>
      <c r="AD70" s="79">
        <v>0</v>
      </c>
      <c r="AE70" s="85" t="s">
        <v>1083</v>
      </c>
      <c r="AF70" s="79" t="b">
        <v>0</v>
      </c>
      <c r="AG70" s="79" t="s">
        <v>1096</v>
      </c>
      <c r="AH70" s="79"/>
      <c r="AI70" s="85" t="s">
        <v>1083</v>
      </c>
      <c r="AJ70" s="79" t="b">
        <v>0</v>
      </c>
      <c r="AK70" s="79">
        <v>7</v>
      </c>
      <c r="AL70" s="85" t="s">
        <v>1017</v>
      </c>
      <c r="AM70" s="79" t="s">
        <v>1113</v>
      </c>
      <c r="AN70" s="79" t="b">
        <v>0</v>
      </c>
      <c r="AO70" s="85" t="s">
        <v>1017</v>
      </c>
      <c r="AP70" s="79" t="s">
        <v>176</v>
      </c>
      <c r="AQ70" s="79">
        <v>0</v>
      </c>
      <c r="AR70" s="79">
        <v>0</v>
      </c>
      <c r="AS70" s="79"/>
      <c r="AT70" s="79"/>
      <c r="AU70" s="79"/>
      <c r="AV70" s="79"/>
      <c r="AW70" s="79"/>
      <c r="AX70" s="79"/>
      <c r="AY70" s="79"/>
      <c r="AZ70" s="79"/>
      <c r="BA70">
        <v>1</v>
      </c>
      <c r="BB70" s="78" t="str">
        <f>REPLACE(INDEX(GroupVertices[Group],MATCH(Edges25[[#This Row],[Vertex 1]],GroupVertices[Vertex],0)),1,1,"")</f>
        <v>4</v>
      </c>
      <c r="BC70" s="78" t="str">
        <f>REPLACE(INDEX(GroupVertices[Group],MATCH(Edges25[[#This Row],[Vertex 2]],GroupVertices[Vertex],0)),1,1,"")</f>
        <v>4</v>
      </c>
      <c r="BD70" s="48">
        <v>0</v>
      </c>
      <c r="BE70" s="49">
        <v>0</v>
      </c>
      <c r="BF70" s="48">
        <v>1</v>
      </c>
      <c r="BG70" s="49">
        <v>3.5714285714285716</v>
      </c>
      <c r="BH70" s="48">
        <v>0</v>
      </c>
      <c r="BI70" s="49">
        <v>0</v>
      </c>
      <c r="BJ70" s="48">
        <v>27</v>
      </c>
      <c r="BK70" s="49">
        <v>96.42857142857143</v>
      </c>
      <c r="BL70" s="48">
        <v>28</v>
      </c>
    </row>
    <row r="71" spans="1:64" ht="15">
      <c r="A71" s="64" t="s">
        <v>276</v>
      </c>
      <c r="B71" s="64" t="s">
        <v>328</v>
      </c>
      <c r="C71" s="65"/>
      <c r="D71" s="66"/>
      <c r="E71" s="67"/>
      <c r="F71" s="68"/>
      <c r="G71" s="65"/>
      <c r="H71" s="69"/>
      <c r="I71" s="70"/>
      <c r="J71" s="70"/>
      <c r="K71" s="34" t="s">
        <v>65</v>
      </c>
      <c r="L71" s="77">
        <v>78</v>
      </c>
      <c r="M71" s="77"/>
      <c r="N71" s="72"/>
      <c r="O71" s="79" t="s">
        <v>385</v>
      </c>
      <c r="P71" s="81">
        <v>43647.54900462963</v>
      </c>
      <c r="Q71" s="79" t="s">
        <v>420</v>
      </c>
      <c r="R71" s="79"/>
      <c r="S71" s="79"/>
      <c r="T71" s="79"/>
      <c r="U71" s="79"/>
      <c r="V71" s="82" t="s">
        <v>636</v>
      </c>
      <c r="W71" s="81">
        <v>43647.54900462963</v>
      </c>
      <c r="X71" s="82" t="s">
        <v>763</v>
      </c>
      <c r="Y71" s="79"/>
      <c r="Z71" s="79"/>
      <c r="AA71" s="85" t="s">
        <v>952</v>
      </c>
      <c r="AB71" s="79"/>
      <c r="AC71" s="79" t="b">
        <v>0</v>
      </c>
      <c r="AD71" s="79">
        <v>0</v>
      </c>
      <c r="AE71" s="85" t="s">
        <v>1083</v>
      </c>
      <c r="AF71" s="79" t="b">
        <v>0</v>
      </c>
      <c r="AG71" s="79" t="s">
        <v>1096</v>
      </c>
      <c r="AH71" s="79"/>
      <c r="AI71" s="85" t="s">
        <v>1083</v>
      </c>
      <c r="AJ71" s="79" t="b">
        <v>0</v>
      </c>
      <c r="AK71" s="79">
        <v>7</v>
      </c>
      <c r="AL71" s="85" t="s">
        <v>1017</v>
      </c>
      <c r="AM71" s="79" t="s">
        <v>1110</v>
      </c>
      <c r="AN71" s="79" t="b">
        <v>0</v>
      </c>
      <c r="AO71" s="85" t="s">
        <v>1017</v>
      </c>
      <c r="AP71" s="79" t="s">
        <v>176</v>
      </c>
      <c r="AQ71" s="79">
        <v>0</v>
      </c>
      <c r="AR71" s="79">
        <v>0</v>
      </c>
      <c r="AS71" s="79"/>
      <c r="AT71" s="79"/>
      <c r="AU71" s="79"/>
      <c r="AV71" s="79"/>
      <c r="AW71" s="79"/>
      <c r="AX71" s="79"/>
      <c r="AY71" s="79"/>
      <c r="AZ71" s="79"/>
      <c r="BA71">
        <v>1</v>
      </c>
      <c r="BB71" s="78" t="str">
        <f>REPLACE(INDEX(GroupVertices[Group],MATCH(Edges25[[#This Row],[Vertex 1]],GroupVertices[Vertex],0)),1,1,"")</f>
        <v>4</v>
      </c>
      <c r="BC71" s="78" t="str">
        <f>REPLACE(INDEX(GroupVertices[Group],MATCH(Edges25[[#This Row],[Vertex 2]],GroupVertices[Vertex],0)),1,1,"")</f>
        <v>4</v>
      </c>
      <c r="BD71" s="48">
        <v>0</v>
      </c>
      <c r="BE71" s="49">
        <v>0</v>
      </c>
      <c r="BF71" s="48">
        <v>1</v>
      </c>
      <c r="BG71" s="49">
        <v>3.5714285714285716</v>
      </c>
      <c r="BH71" s="48">
        <v>0</v>
      </c>
      <c r="BI71" s="49">
        <v>0</v>
      </c>
      <c r="BJ71" s="48">
        <v>27</v>
      </c>
      <c r="BK71" s="49">
        <v>96.42857142857143</v>
      </c>
      <c r="BL71" s="48">
        <v>28</v>
      </c>
    </row>
    <row r="72" spans="1:64" ht="15">
      <c r="A72" s="64" t="s">
        <v>277</v>
      </c>
      <c r="B72" s="64" t="s">
        <v>322</v>
      </c>
      <c r="C72" s="65"/>
      <c r="D72" s="66"/>
      <c r="E72" s="67"/>
      <c r="F72" s="68"/>
      <c r="G72" s="65"/>
      <c r="H72" s="69"/>
      <c r="I72" s="70"/>
      <c r="J72" s="70"/>
      <c r="K72" s="34" t="s">
        <v>65</v>
      </c>
      <c r="L72" s="77">
        <v>79</v>
      </c>
      <c r="M72" s="77"/>
      <c r="N72" s="72"/>
      <c r="O72" s="79" t="s">
        <v>385</v>
      </c>
      <c r="P72" s="81">
        <v>43647.55332175926</v>
      </c>
      <c r="Q72" s="79" t="s">
        <v>419</v>
      </c>
      <c r="R72" s="79"/>
      <c r="S72" s="79"/>
      <c r="T72" s="79"/>
      <c r="U72" s="79"/>
      <c r="V72" s="82" t="s">
        <v>637</v>
      </c>
      <c r="W72" s="81">
        <v>43647.55332175926</v>
      </c>
      <c r="X72" s="82" t="s">
        <v>764</v>
      </c>
      <c r="Y72" s="79"/>
      <c r="Z72" s="79"/>
      <c r="AA72" s="85" t="s">
        <v>953</v>
      </c>
      <c r="AB72" s="79"/>
      <c r="AC72" s="79" t="b">
        <v>0</v>
      </c>
      <c r="AD72" s="79">
        <v>0</v>
      </c>
      <c r="AE72" s="85" t="s">
        <v>1083</v>
      </c>
      <c r="AF72" s="79" t="b">
        <v>1</v>
      </c>
      <c r="AG72" s="79" t="s">
        <v>1098</v>
      </c>
      <c r="AH72" s="79"/>
      <c r="AI72" s="85" t="s">
        <v>1017</v>
      </c>
      <c r="AJ72" s="79" t="b">
        <v>0</v>
      </c>
      <c r="AK72" s="79">
        <v>3</v>
      </c>
      <c r="AL72" s="85" t="s">
        <v>1005</v>
      </c>
      <c r="AM72" s="79" t="s">
        <v>1110</v>
      </c>
      <c r="AN72" s="79" t="b">
        <v>0</v>
      </c>
      <c r="AO72" s="85" t="s">
        <v>1005</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v>0</v>
      </c>
      <c r="BE72" s="49">
        <v>0</v>
      </c>
      <c r="BF72" s="48">
        <v>0</v>
      </c>
      <c r="BG72" s="49">
        <v>0</v>
      </c>
      <c r="BH72" s="48">
        <v>0</v>
      </c>
      <c r="BI72" s="49">
        <v>0</v>
      </c>
      <c r="BJ72" s="48">
        <v>68</v>
      </c>
      <c r="BK72" s="49">
        <v>100</v>
      </c>
      <c r="BL72" s="48">
        <v>68</v>
      </c>
    </row>
    <row r="73" spans="1:64" ht="15">
      <c r="A73" s="64" t="s">
        <v>278</v>
      </c>
      <c r="B73" s="64" t="s">
        <v>328</v>
      </c>
      <c r="C73" s="65"/>
      <c r="D73" s="66"/>
      <c r="E73" s="67"/>
      <c r="F73" s="68"/>
      <c r="G73" s="65"/>
      <c r="H73" s="69"/>
      <c r="I73" s="70"/>
      <c r="J73" s="70"/>
      <c r="K73" s="34" t="s">
        <v>65</v>
      </c>
      <c r="L73" s="77">
        <v>80</v>
      </c>
      <c r="M73" s="77"/>
      <c r="N73" s="72"/>
      <c r="O73" s="79" t="s">
        <v>385</v>
      </c>
      <c r="P73" s="81">
        <v>43647.61309027778</v>
      </c>
      <c r="Q73" s="79" t="s">
        <v>420</v>
      </c>
      <c r="R73" s="79"/>
      <c r="S73" s="79"/>
      <c r="T73" s="79"/>
      <c r="U73" s="79"/>
      <c r="V73" s="82" t="s">
        <v>638</v>
      </c>
      <c r="W73" s="81">
        <v>43647.61309027778</v>
      </c>
      <c r="X73" s="82" t="s">
        <v>765</v>
      </c>
      <c r="Y73" s="79"/>
      <c r="Z73" s="79"/>
      <c r="AA73" s="85" t="s">
        <v>954</v>
      </c>
      <c r="AB73" s="79"/>
      <c r="AC73" s="79" t="b">
        <v>0</v>
      </c>
      <c r="AD73" s="79">
        <v>0</v>
      </c>
      <c r="AE73" s="85" t="s">
        <v>1083</v>
      </c>
      <c r="AF73" s="79" t="b">
        <v>0</v>
      </c>
      <c r="AG73" s="79" t="s">
        <v>1096</v>
      </c>
      <c r="AH73" s="79"/>
      <c r="AI73" s="85" t="s">
        <v>1083</v>
      </c>
      <c r="AJ73" s="79" t="b">
        <v>0</v>
      </c>
      <c r="AK73" s="79">
        <v>7</v>
      </c>
      <c r="AL73" s="85" t="s">
        <v>1017</v>
      </c>
      <c r="AM73" s="79" t="s">
        <v>1117</v>
      </c>
      <c r="AN73" s="79" t="b">
        <v>0</v>
      </c>
      <c r="AO73" s="85" t="s">
        <v>1017</v>
      </c>
      <c r="AP73" s="79" t="s">
        <v>176</v>
      </c>
      <c r="AQ73" s="79">
        <v>0</v>
      </c>
      <c r="AR73" s="79">
        <v>0</v>
      </c>
      <c r="AS73" s="79"/>
      <c r="AT73" s="79"/>
      <c r="AU73" s="79"/>
      <c r="AV73" s="79"/>
      <c r="AW73" s="79"/>
      <c r="AX73" s="79"/>
      <c r="AY73" s="79"/>
      <c r="AZ73" s="79"/>
      <c r="BA73">
        <v>1</v>
      </c>
      <c r="BB73" s="78" t="str">
        <f>REPLACE(INDEX(GroupVertices[Group],MATCH(Edges25[[#This Row],[Vertex 1]],GroupVertices[Vertex],0)),1,1,"")</f>
        <v>4</v>
      </c>
      <c r="BC73" s="78" t="str">
        <f>REPLACE(INDEX(GroupVertices[Group],MATCH(Edges25[[#This Row],[Vertex 2]],GroupVertices[Vertex],0)),1,1,"")</f>
        <v>4</v>
      </c>
      <c r="BD73" s="48">
        <v>0</v>
      </c>
      <c r="BE73" s="49">
        <v>0</v>
      </c>
      <c r="BF73" s="48">
        <v>1</v>
      </c>
      <c r="BG73" s="49">
        <v>3.5714285714285716</v>
      </c>
      <c r="BH73" s="48">
        <v>0</v>
      </c>
      <c r="BI73" s="49">
        <v>0</v>
      </c>
      <c r="BJ73" s="48">
        <v>27</v>
      </c>
      <c r="BK73" s="49">
        <v>96.42857142857143</v>
      </c>
      <c r="BL73" s="48">
        <v>28</v>
      </c>
    </row>
    <row r="74" spans="1:64" ht="15">
      <c r="A74" s="64" t="s">
        <v>279</v>
      </c>
      <c r="B74" s="64" t="s">
        <v>294</v>
      </c>
      <c r="C74" s="65"/>
      <c r="D74" s="66"/>
      <c r="E74" s="67"/>
      <c r="F74" s="68"/>
      <c r="G74" s="65"/>
      <c r="H74" s="69"/>
      <c r="I74" s="70"/>
      <c r="J74" s="70"/>
      <c r="K74" s="34" t="s">
        <v>65</v>
      </c>
      <c r="L74" s="77">
        <v>81</v>
      </c>
      <c r="M74" s="77"/>
      <c r="N74" s="72"/>
      <c r="O74" s="79" t="s">
        <v>385</v>
      </c>
      <c r="P74" s="81">
        <v>43648.55652777778</v>
      </c>
      <c r="Q74" s="79" t="s">
        <v>421</v>
      </c>
      <c r="R74" s="79"/>
      <c r="S74" s="79"/>
      <c r="T74" s="79"/>
      <c r="U74" s="79"/>
      <c r="V74" s="82" t="s">
        <v>639</v>
      </c>
      <c r="W74" s="81">
        <v>43648.55652777778</v>
      </c>
      <c r="X74" s="82" t="s">
        <v>766</v>
      </c>
      <c r="Y74" s="79"/>
      <c r="Z74" s="79"/>
      <c r="AA74" s="85" t="s">
        <v>955</v>
      </c>
      <c r="AB74" s="79"/>
      <c r="AC74" s="79" t="b">
        <v>0</v>
      </c>
      <c r="AD74" s="79">
        <v>0</v>
      </c>
      <c r="AE74" s="85" t="s">
        <v>1083</v>
      </c>
      <c r="AF74" s="79" t="b">
        <v>1</v>
      </c>
      <c r="AG74" s="79" t="s">
        <v>1098</v>
      </c>
      <c r="AH74" s="79"/>
      <c r="AI74" s="85" t="s">
        <v>1105</v>
      </c>
      <c r="AJ74" s="79" t="b">
        <v>0</v>
      </c>
      <c r="AK74" s="79">
        <v>2</v>
      </c>
      <c r="AL74" s="85" t="s">
        <v>974</v>
      </c>
      <c r="AM74" s="79" t="s">
        <v>1110</v>
      </c>
      <c r="AN74" s="79" t="b">
        <v>0</v>
      </c>
      <c r="AO74" s="85" t="s">
        <v>974</v>
      </c>
      <c r="AP74" s="79" t="s">
        <v>176</v>
      </c>
      <c r="AQ74" s="79">
        <v>0</v>
      </c>
      <c r="AR74" s="79">
        <v>0</v>
      </c>
      <c r="AS74" s="79"/>
      <c r="AT74" s="79"/>
      <c r="AU74" s="79"/>
      <c r="AV74" s="79"/>
      <c r="AW74" s="79"/>
      <c r="AX74" s="79"/>
      <c r="AY74" s="79"/>
      <c r="AZ74" s="79"/>
      <c r="BA74">
        <v>1</v>
      </c>
      <c r="BB74" s="78" t="str">
        <f>REPLACE(INDEX(GroupVertices[Group],MATCH(Edges25[[#This Row],[Vertex 1]],GroupVertices[Vertex],0)),1,1,"")</f>
        <v>7</v>
      </c>
      <c r="BC74" s="78" t="str">
        <f>REPLACE(INDEX(GroupVertices[Group],MATCH(Edges25[[#This Row],[Vertex 2]],GroupVertices[Vertex],0)),1,1,"")</f>
        <v>7</v>
      </c>
      <c r="BD74" s="48">
        <v>0</v>
      </c>
      <c r="BE74" s="49">
        <v>0</v>
      </c>
      <c r="BF74" s="48">
        <v>0</v>
      </c>
      <c r="BG74" s="49">
        <v>0</v>
      </c>
      <c r="BH74" s="48">
        <v>0</v>
      </c>
      <c r="BI74" s="49">
        <v>0</v>
      </c>
      <c r="BJ74" s="48">
        <v>43</v>
      </c>
      <c r="BK74" s="49">
        <v>100</v>
      </c>
      <c r="BL74" s="48">
        <v>43</v>
      </c>
    </row>
    <row r="75" spans="1:64" ht="15">
      <c r="A75" s="64" t="s">
        <v>280</v>
      </c>
      <c r="B75" s="64" t="s">
        <v>294</v>
      </c>
      <c r="C75" s="65"/>
      <c r="D75" s="66"/>
      <c r="E75" s="67"/>
      <c r="F75" s="68"/>
      <c r="G75" s="65"/>
      <c r="H75" s="69"/>
      <c r="I75" s="70"/>
      <c r="J75" s="70"/>
      <c r="K75" s="34" t="s">
        <v>65</v>
      </c>
      <c r="L75" s="77">
        <v>82</v>
      </c>
      <c r="M75" s="77"/>
      <c r="N75" s="72"/>
      <c r="O75" s="79" t="s">
        <v>385</v>
      </c>
      <c r="P75" s="81">
        <v>43648.56349537037</v>
      </c>
      <c r="Q75" s="79" t="s">
        <v>421</v>
      </c>
      <c r="R75" s="79"/>
      <c r="S75" s="79"/>
      <c r="T75" s="79"/>
      <c r="U75" s="79"/>
      <c r="V75" s="82" t="s">
        <v>640</v>
      </c>
      <c r="W75" s="81">
        <v>43648.56349537037</v>
      </c>
      <c r="X75" s="82" t="s">
        <v>767</v>
      </c>
      <c r="Y75" s="79"/>
      <c r="Z75" s="79"/>
      <c r="AA75" s="85" t="s">
        <v>956</v>
      </c>
      <c r="AB75" s="79"/>
      <c r="AC75" s="79" t="b">
        <v>0</v>
      </c>
      <c r="AD75" s="79">
        <v>0</v>
      </c>
      <c r="AE75" s="85" t="s">
        <v>1083</v>
      </c>
      <c r="AF75" s="79" t="b">
        <v>1</v>
      </c>
      <c r="AG75" s="79" t="s">
        <v>1098</v>
      </c>
      <c r="AH75" s="79"/>
      <c r="AI75" s="85" t="s">
        <v>1105</v>
      </c>
      <c r="AJ75" s="79" t="b">
        <v>0</v>
      </c>
      <c r="AK75" s="79">
        <v>2</v>
      </c>
      <c r="AL75" s="85" t="s">
        <v>974</v>
      </c>
      <c r="AM75" s="79" t="s">
        <v>1113</v>
      </c>
      <c r="AN75" s="79" t="b">
        <v>0</v>
      </c>
      <c r="AO75" s="85" t="s">
        <v>974</v>
      </c>
      <c r="AP75" s="79" t="s">
        <v>176</v>
      </c>
      <c r="AQ75" s="79">
        <v>0</v>
      </c>
      <c r="AR75" s="79">
        <v>0</v>
      </c>
      <c r="AS75" s="79"/>
      <c r="AT75" s="79"/>
      <c r="AU75" s="79"/>
      <c r="AV75" s="79"/>
      <c r="AW75" s="79"/>
      <c r="AX75" s="79"/>
      <c r="AY75" s="79"/>
      <c r="AZ75" s="79"/>
      <c r="BA75">
        <v>1</v>
      </c>
      <c r="BB75" s="78" t="str">
        <f>REPLACE(INDEX(GroupVertices[Group],MATCH(Edges25[[#This Row],[Vertex 1]],GroupVertices[Vertex],0)),1,1,"")</f>
        <v>7</v>
      </c>
      <c r="BC75" s="78" t="str">
        <f>REPLACE(INDEX(GroupVertices[Group],MATCH(Edges25[[#This Row],[Vertex 2]],GroupVertices[Vertex],0)),1,1,"")</f>
        <v>7</v>
      </c>
      <c r="BD75" s="48">
        <v>0</v>
      </c>
      <c r="BE75" s="49">
        <v>0</v>
      </c>
      <c r="BF75" s="48">
        <v>0</v>
      </c>
      <c r="BG75" s="49">
        <v>0</v>
      </c>
      <c r="BH75" s="48">
        <v>0</v>
      </c>
      <c r="BI75" s="49">
        <v>0</v>
      </c>
      <c r="BJ75" s="48">
        <v>43</v>
      </c>
      <c r="BK75" s="49">
        <v>100</v>
      </c>
      <c r="BL75" s="48">
        <v>43</v>
      </c>
    </row>
    <row r="76" spans="1:64" ht="15">
      <c r="A76" s="64" t="s">
        <v>281</v>
      </c>
      <c r="B76" s="64" t="s">
        <v>281</v>
      </c>
      <c r="C76" s="65"/>
      <c r="D76" s="66"/>
      <c r="E76" s="67"/>
      <c r="F76" s="68"/>
      <c r="G76" s="65"/>
      <c r="H76" s="69"/>
      <c r="I76" s="70"/>
      <c r="J76" s="70"/>
      <c r="K76" s="34" t="s">
        <v>65</v>
      </c>
      <c r="L76" s="77">
        <v>83</v>
      </c>
      <c r="M76" s="77"/>
      <c r="N76" s="72"/>
      <c r="O76" s="79" t="s">
        <v>176</v>
      </c>
      <c r="P76" s="81">
        <v>43648.80677083333</v>
      </c>
      <c r="Q76" s="79" t="s">
        <v>422</v>
      </c>
      <c r="R76" s="79"/>
      <c r="S76" s="79"/>
      <c r="T76" s="79"/>
      <c r="U76" s="82" t="s">
        <v>559</v>
      </c>
      <c r="V76" s="82" t="s">
        <v>559</v>
      </c>
      <c r="W76" s="81">
        <v>43648.80677083333</v>
      </c>
      <c r="X76" s="82" t="s">
        <v>768</v>
      </c>
      <c r="Y76" s="79"/>
      <c r="Z76" s="79"/>
      <c r="AA76" s="85" t="s">
        <v>957</v>
      </c>
      <c r="AB76" s="79"/>
      <c r="AC76" s="79" t="b">
        <v>0</v>
      </c>
      <c r="AD76" s="79">
        <v>0</v>
      </c>
      <c r="AE76" s="85" t="s">
        <v>1083</v>
      </c>
      <c r="AF76" s="79" t="b">
        <v>0</v>
      </c>
      <c r="AG76" s="79" t="s">
        <v>1096</v>
      </c>
      <c r="AH76" s="79"/>
      <c r="AI76" s="85" t="s">
        <v>1083</v>
      </c>
      <c r="AJ76" s="79" t="b">
        <v>0</v>
      </c>
      <c r="AK76" s="79">
        <v>0</v>
      </c>
      <c r="AL76" s="85" t="s">
        <v>1083</v>
      </c>
      <c r="AM76" s="79" t="s">
        <v>1113</v>
      </c>
      <c r="AN76" s="79" t="b">
        <v>0</v>
      </c>
      <c r="AO76" s="85" t="s">
        <v>957</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11</v>
      </c>
      <c r="BK76" s="49">
        <v>100</v>
      </c>
      <c r="BL76" s="48">
        <v>11</v>
      </c>
    </row>
    <row r="77" spans="1:64" ht="15">
      <c r="A77" s="64" t="s">
        <v>282</v>
      </c>
      <c r="B77" s="64" t="s">
        <v>291</v>
      </c>
      <c r="C77" s="65"/>
      <c r="D77" s="66"/>
      <c r="E77" s="67"/>
      <c r="F77" s="68"/>
      <c r="G77" s="65"/>
      <c r="H77" s="69"/>
      <c r="I77" s="70"/>
      <c r="J77" s="70"/>
      <c r="K77" s="34" t="s">
        <v>65</v>
      </c>
      <c r="L77" s="77">
        <v>84</v>
      </c>
      <c r="M77" s="77"/>
      <c r="N77" s="72"/>
      <c r="O77" s="79" t="s">
        <v>385</v>
      </c>
      <c r="P77" s="81">
        <v>43649.36802083333</v>
      </c>
      <c r="Q77" s="79" t="s">
        <v>423</v>
      </c>
      <c r="R77" s="79"/>
      <c r="S77" s="79"/>
      <c r="T77" s="79"/>
      <c r="U77" s="79"/>
      <c r="V77" s="82" t="s">
        <v>641</v>
      </c>
      <c r="W77" s="81">
        <v>43649.36802083333</v>
      </c>
      <c r="X77" s="82" t="s">
        <v>769</v>
      </c>
      <c r="Y77" s="79"/>
      <c r="Z77" s="79"/>
      <c r="AA77" s="85" t="s">
        <v>958</v>
      </c>
      <c r="AB77" s="79"/>
      <c r="AC77" s="79" t="b">
        <v>0</v>
      </c>
      <c r="AD77" s="79">
        <v>0</v>
      </c>
      <c r="AE77" s="85" t="s">
        <v>1083</v>
      </c>
      <c r="AF77" s="79" t="b">
        <v>0</v>
      </c>
      <c r="AG77" s="79" t="s">
        <v>1098</v>
      </c>
      <c r="AH77" s="79"/>
      <c r="AI77" s="85" t="s">
        <v>1083</v>
      </c>
      <c r="AJ77" s="79" t="b">
        <v>0</v>
      </c>
      <c r="AK77" s="79">
        <v>2</v>
      </c>
      <c r="AL77" s="85" t="s">
        <v>970</v>
      </c>
      <c r="AM77" s="79" t="s">
        <v>1110</v>
      </c>
      <c r="AN77" s="79" t="b">
        <v>0</v>
      </c>
      <c r="AO77" s="85" t="s">
        <v>970</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52</v>
      </c>
      <c r="BK77" s="49">
        <v>100</v>
      </c>
      <c r="BL77" s="48">
        <v>52</v>
      </c>
    </row>
    <row r="78" spans="1:64" ht="15">
      <c r="A78" s="64" t="s">
        <v>283</v>
      </c>
      <c r="B78" s="64" t="s">
        <v>294</v>
      </c>
      <c r="C78" s="65"/>
      <c r="D78" s="66"/>
      <c r="E78" s="67"/>
      <c r="F78" s="68"/>
      <c r="G78" s="65"/>
      <c r="H78" s="69"/>
      <c r="I78" s="70"/>
      <c r="J78" s="70"/>
      <c r="K78" s="34" t="s">
        <v>65</v>
      </c>
      <c r="L78" s="77">
        <v>85</v>
      </c>
      <c r="M78" s="77"/>
      <c r="N78" s="72"/>
      <c r="O78" s="79" t="s">
        <v>385</v>
      </c>
      <c r="P78" s="81">
        <v>43649.469722222224</v>
      </c>
      <c r="Q78" s="79" t="s">
        <v>421</v>
      </c>
      <c r="R78" s="79"/>
      <c r="S78" s="79"/>
      <c r="T78" s="79"/>
      <c r="U78" s="79"/>
      <c r="V78" s="82" t="s">
        <v>642</v>
      </c>
      <c r="W78" s="81">
        <v>43649.469722222224</v>
      </c>
      <c r="X78" s="82" t="s">
        <v>770</v>
      </c>
      <c r="Y78" s="79"/>
      <c r="Z78" s="79"/>
      <c r="AA78" s="85" t="s">
        <v>959</v>
      </c>
      <c r="AB78" s="79"/>
      <c r="AC78" s="79" t="b">
        <v>0</v>
      </c>
      <c r="AD78" s="79">
        <v>0</v>
      </c>
      <c r="AE78" s="85" t="s">
        <v>1083</v>
      </c>
      <c r="AF78" s="79" t="b">
        <v>1</v>
      </c>
      <c r="AG78" s="79" t="s">
        <v>1098</v>
      </c>
      <c r="AH78" s="79"/>
      <c r="AI78" s="85" t="s">
        <v>1105</v>
      </c>
      <c r="AJ78" s="79" t="b">
        <v>0</v>
      </c>
      <c r="AK78" s="79">
        <v>7</v>
      </c>
      <c r="AL78" s="85" t="s">
        <v>974</v>
      </c>
      <c r="AM78" s="79" t="s">
        <v>1110</v>
      </c>
      <c r="AN78" s="79" t="b">
        <v>0</v>
      </c>
      <c r="AO78" s="85" t="s">
        <v>974</v>
      </c>
      <c r="AP78" s="79" t="s">
        <v>176</v>
      </c>
      <c r="AQ78" s="79">
        <v>0</v>
      </c>
      <c r="AR78" s="79">
        <v>0</v>
      </c>
      <c r="AS78" s="79"/>
      <c r="AT78" s="79"/>
      <c r="AU78" s="79"/>
      <c r="AV78" s="79"/>
      <c r="AW78" s="79"/>
      <c r="AX78" s="79"/>
      <c r="AY78" s="79"/>
      <c r="AZ78" s="79"/>
      <c r="BA78">
        <v>1</v>
      </c>
      <c r="BB78" s="78" t="str">
        <f>REPLACE(INDEX(GroupVertices[Group],MATCH(Edges25[[#This Row],[Vertex 1]],GroupVertices[Vertex],0)),1,1,"")</f>
        <v>7</v>
      </c>
      <c r="BC78" s="78" t="str">
        <f>REPLACE(INDEX(GroupVertices[Group],MATCH(Edges25[[#This Row],[Vertex 2]],GroupVertices[Vertex],0)),1,1,"")</f>
        <v>7</v>
      </c>
      <c r="BD78" s="48">
        <v>0</v>
      </c>
      <c r="BE78" s="49">
        <v>0</v>
      </c>
      <c r="BF78" s="48">
        <v>0</v>
      </c>
      <c r="BG78" s="49">
        <v>0</v>
      </c>
      <c r="BH78" s="48">
        <v>0</v>
      </c>
      <c r="BI78" s="49">
        <v>0</v>
      </c>
      <c r="BJ78" s="48">
        <v>43</v>
      </c>
      <c r="BK78" s="49">
        <v>100</v>
      </c>
      <c r="BL78" s="48">
        <v>43</v>
      </c>
    </row>
    <row r="79" spans="1:64" ht="15">
      <c r="A79" s="64" t="s">
        <v>284</v>
      </c>
      <c r="B79" s="64" t="s">
        <v>366</v>
      </c>
      <c r="C79" s="65"/>
      <c r="D79" s="66"/>
      <c r="E79" s="67"/>
      <c r="F79" s="68"/>
      <c r="G79" s="65"/>
      <c r="H79" s="69"/>
      <c r="I79" s="70"/>
      <c r="J79" s="70"/>
      <c r="K79" s="34" t="s">
        <v>65</v>
      </c>
      <c r="L79" s="77">
        <v>86</v>
      </c>
      <c r="M79" s="77"/>
      <c r="N79" s="72"/>
      <c r="O79" s="79" t="s">
        <v>385</v>
      </c>
      <c r="P79" s="81">
        <v>43635.479097222225</v>
      </c>
      <c r="Q79" s="79" t="s">
        <v>403</v>
      </c>
      <c r="R79" s="79"/>
      <c r="S79" s="79"/>
      <c r="T79" s="79"/>
      <c r="U79" s="79"/>
      <c r="V79" s="82" t="s">
        <v>643</v>
      </c>
      <c r="W79" s="81">
        <v>43635.479097222225</v>
      </c>
      <c r="X79" s="82" t="s">
        <v>771</v>
      </c>
      <c r="Y79" s="79"/>
      <c r="Z79" s="79"/>
      <c r="AA79" s="85" t="s">
        <v>960</v>
      </c>
      <c r="AB79" s="79"/>
      <c r="AC79" s="79" t="b">
        <v>0</v>
      </c>
      <c r="AD79" s="79">
        <v>0</v>
      </c>
      <c r="AE79" s="85" t="s">
        <v>1083</v>
      </c>
      <c r="AF79" s="79" t="b">
        <v>0</v>
      </c>
      <c r="AG79" s="79" t="s">
        <v>1098</v>
      </c>
      <c r="AH79" s="79"/>
      <c r="AI79" s="85" t="s">
        <v>1083</v>
      </c>
      <c r="AJ79" s="79" t="b">
        <v>0</v>
      </c>
      <c r="AK79" s="79">
        <v>8</v>
      </c>
      <c r="AL79" s="85" t="s">
        <v>1065</v>
      </c>
      <c r="AM79" s="79" t="s">
        <v>1110</v>
      </c>
      <c r="AN79" s="79" t="b">
        <v>0</v>
      </c>
      <c r="AO79" s="85" t="s">
        <v>1065</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27</v>
      </c>
      <c r="BK79" s="49">
        <v>100</v>
      </c>
      <c r="BL79" s="48">
        <v>27</v>
      </c>
    </row>
    <row r="80" spans="1:64" ht="15">
      <c r="A80" s="64" t="s">
        <v>284</v>
      </c>
      <c r="B80" s="64" t="s">
        <v>291</v>
      </c>
      <c r="C80" s="65"/>
      <c r="D80" s="66"/>
      <c r="E80" s="67"/>
      <c r="F80" s="68"/>
      <c r="G80" s="65"/>
      <c r="H80" s="69"/>
      <c r="I80" s="70"/>
      <c r="J80" s="70"/>
      <c r="K80" s="34" t="s">
        <v>65</v>
      </c>
      <c r="L80" s="77">
        <v>87</v>
      </c>
      <c r="M80" s="77"/>
      <c r="N80" s="72"/>
      <c r="O80" s="79" t="s">
        <v>385</v>
      </c>
      <c r="P80" s="81">
        <v>43649.45997685185</v>
      </c>
      <c r="Q80" s="79" t="s">
        <v>423</v>
      </c>
      <c r="R80" s="79"/>
      <c r="S80" s="79"/>
      <c r="T80" s="79"/>
      <c r="U80" s="79"/>
      <c r="V80" s="82" t="s">
        <v>643</v>
      </c>
      <c r="W80" s="81">
        <v>43649.45997685185</v>
      </c>
      <c r="X80" s="82" t="s">
        <v>772</v>
      </c>
      <c r="Y80" s="79"/>
      <c r="Z80" s="79"/>
      <c r="AA80" s="85" t="s">
        <v>961</v>
      </c>
      <c r="AB80" s="79"/>
      <c r="AC80" s="79" t="b">
        <v>0</v>
      </c>
      <c r="AD80" s="79">
        <v>0</v>
      </c>
      <c r="AE80" s="85" t="s">
        <v>1083</v>
      </c>
      <c r="AF80" s="79" t="b">
        <v>0</v>
      </c>
      <c r="AG80" s="79" t="s">
        <v>1098</v>
      </c>
      <c r="AH80" s="79"/>
      <c r="AI80" s="85" t="s">
        <v>1083</v>
      </c>
      <c r="AJ80" s="79" t="b">
        <v>0</v>
      </c>
      <c r="AK80" s="79">
        <v>2</v>
      </c>
      <c r="AL80" s="85" t="s">
        <v>970</v>
      </c>
      <c r="AM80" s="79" t="s">
        <v>1110</v>
      </c>
      <c r="AN80" s="79" t="b">
        <v>0</v>
      </c>
      <c r="AO80" s="85" t="s">
        <v>970</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52</v>
      </c>
      <c r="BK80" s="49">
        <v>100</v>
      </c>
      <c r="BL80" s="48">
        <v>52</v>
      </c>
    </row>
    <row r="81" spans="1:64" ht="15">
      <c r="A81" s="64" t="s">
        <v>284</v>
      </c>
      <c r="B81" s="64" t="s">
        <v>294</v>
      </c>
      <c r="C81" s="65"/>
      <c r="D81" s="66"/>
      <c r="E81" s="67"/>
      <c r="F81" s="68"/>
      <c r="G81" s="65"/>
      <c r="H81" s="69"/>
      <c r="I81" s="70"/>
      <c r="J81" s="70"/>
      <c r="K81" s="34" t="s">
        <v>65</v>
      </c>
      <c r="L81" s="77">
        <v>88</v>
      </c>
      <c r="M81" s="77"/>
      <c r="N81" s="72"/>
      <c r="O81" s="79" t="s">
        <v>385</v>
      </c>
      <c r="P81" s="81">
        <v>43649.53466435185</v>
      </c>
      <c r="Q81" s="79" t="s">
        <v>421</v>
      </c>
      <c r="R81" s="79"/>
      <c r="S81" s="79"/>
      <c r="T81" s="79"/>
      <c r="U81" s="79"/>
      <c r="V81" s="82" t="s">
        <v>643</v>
      </c>
      <c r="W81" s="81">
        <v>43649.53466435185</v>
      </c>
      <c r="X81" s="82" t="s">
        <v>773</v>
      </c>
      <c r="Y81" s="79"/>
      <c r="Z81" s="79"/>
      <c r="AA81" s="85" t="s">
        <v>962</v>
      </c>
      <c r="AB81" s="79"/>
      <c r="AC81" s="79" t="b">
        <v>0</v>
      </c>
      <c r="AD81" s="79">
        <v>0</v>
      </c>
      <c r="AE81" s="85" t="s">
        <v>1083</v>
      </c>
      <c r="AF81" s="79" t="b">
        <v>1</v>
      </c>
      <c r="AG81" s="79" t="s">
        <v>1098</v>
      </c>
      <c r="AH81" s="79"/>
      <c r="AI81" s="85" t="s">
        <v>1105</v>
      </c>
      <c r="AJ81" s="79" t="b">
        <v>0</v>
      </c>
      <c r="AK81" s="79">
        <v>7</v>
      </c>
      <c r="AL81" s="85" t="s">
        <v>974</v>
      </c>
      <c r="AM81" s="79" t="s">
        <v>1110</v>
      </c>
      <c r="AN81" s="79" t="b">
        <v>0</v>
      </c>
      <c r="AO81" s="85" t="s">
        <v>974</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7</v>
      </c>
      <c r="BD81" s="48">
        <v>0</v>
      </c>
      <c r="BE81" s="49">
        <v>0</v>
      </c>
      <c r="BF81" s="48">
        <v>0</v>
      </c>
      <c r="BG81" s="49">
        <v>0</v>
      </c>
      <c r="BH81" s="48">
        <v>0</v>
      </c>
      <c r="BI81" s="49">
        <v>0</v>
      </c>
      <c r="BJ81" s="48">
        <v>43</v>
      </c>
      <c r="BK81" s="49">
        <v>100</v>
      </c>
      <c r="BL81" s="48">
        <v>43</v>
      </c>
    </row>
    <row r="82" spans="1:64" ht="15">
      <c r="A82" s="64" t="s">
        <v>285</v>
      </c>
      <c r="B82" s="64" t="s">
        <v>294</v>
      </c>
      <c r="C82" s="65"/>
      <c r="D82" s="66"/>
      <c r="E82" s="67"/>
      <c r="F82" s="68"/>
      <c r="G82" s="65"/>
      <c r="H82" s="69"/>
      <c r="I82" s="70"/>
      <c r="J82" s="70"/>
      <c r="K82" s="34" t="s">
        <v>65</v>
      </c>
      <c r="L82" s="77">
        <v>89</v>
      </c>
      <c r="M82" s="77"/>
      <c r="N82" s="72"/>
      <c r="O82" s="79" t="s">
        <v>385</v>
      </c>
      <c r="P82" s="81">
        <v>43649.54641203704</v>
      </c>
      <c r="Q82" s="79" t="s">
        <v>421</v>
      </c>
      <c r="R82" s="79"/>
      <c r="S82" s="79"/>
      <c r="T82" s="79"/>
      <c r="U82" s="79"/>
      <c r="V82" s="82" t="s">
        <v>644</v>
      </c>
      <c r="W82" s="81">
        <v>43649.54641203704</v>
      </c>
      <c r="X82" s="82" t="s">
        <v>774</v>
      </c>
      <c r="Y82" s="79"/>
      <c r="Z82" s="79"/>
      <c r="AA82" s="85" t="s">
        <v>963</v>
      </c>
      <c r="AB82" s="79"/>
      <c r="AC82" s="79" t="b">
        <v>0</v>
      </c>
      <c r="AD82" s="79">
        <v>0</v>
      </c>
      <c r="AE82" s="85" t="s">
        <v>1083</v>
      </c>
      <c r="AF82" s="79" t="b">
        <v>1</v>
      </c>
      <c r="AG82" s="79" t="s">
        <v>1098</v>
      </c>
      <c r="AH82" s="79"/>
      <c r="AI82" s="85" t="s">
        <v>1105</v>
      </c>
      <c r="AJ82" s="79" t="b">
        <v>0</v>
      </c>
      <c r="AK82" s="79">
        <v>7</v>
      </c>
      <c r="AL82" s="85" t="s">
        <v>974</v>
      </c>
      <c r="AM82" s="79" t="s">
        <v>1110</v>
      </c>
      <c r="AN82" s="79" t="b">
        <v>0</v>
      </c>
      <c r="AO82" s="85" t="s">
        <v>974</v>
      </c>
      <c r="AP82" s="79" t="s">
        <v>176</v>
      </c>
      <c r="AQ82" s="79">
        <v>0</v>
      </c>
      <c r="AR82" s="79">
        <v>0</v>
      </c>
      <c r="AS82" s="79"/>
      <c r="AT82" s="79"/>
      <c r="AU82" s="79"/>
      <c r="AV82" s="79"/>
      <c r="AW82" s="79"/>
      <c r="AX82" s="79"/>
      <c r="AY82" s="79"/>
      <c r="AZ82" s="79"/>
      <c r="BA82">
        <v>1</v>
      </c>
      <c r="BB82" s="78" t="str">
        <f>REPLACE(INDEX(GroupVertices[Group],MATCH(Edges25[[#This Row],[Vertex 1]],GroupVertices[Vertex],0)),1,1,"")</f>
        <v>7</v>
      </c>
      <c r="BC82" s="78" t="str">
        <f>REPLACE(INDEX(GroupVertices[Group],MATCH(Edges25[[#This Row],[Vertex 2]],GroupVertices[Vertex],0)),1,1,"")</f>
        <v>7</v>
      </c>
      <c r="BD82" s="48">
        <v>0</v>
      </c>
      <c r="BE82" s="49">
        <v>0</v>
      </c>
      <c r="BF82" s="48">
        <v>0</v>
      </c>
      <c r="BG82" s="49">
        <v>0</v>
      </c>
      <c r="BH82" s="48">
        <v>0</v>
      </c>
      <c r="BI82" s="49">
        <v>0</v>
      </c>
      <c r="BJ82" s="48">
        <v>43</v>
      </c>
      <c r="BK82" s="49">
        <v>100</v>
      </c>
      <c r="BL82" s="48">
        <v>43</v>
      </c>
    </row>
    <row r="83" spans="1:64" ht="15">
      <c r="A83" s="64" t="s">
        <v>286</v>
      </c>
      <c r="B83" s="64" t="s">
        <v>286</v>
      </c>
      <c r="C83" s="65"/>
      <c r="D83" s="66"/>
      <c r="E83" s="67"/>
      <c r="F83" s="68"/>
      <c r="G83" s="65"/>
      <c r="H83" s="69"/>
      <c r="I83" s="70"/>
      <c r="J83" s="70"/>
      <c r="K83" s="34" t="s">
        <v>65</v>
      </c>
      <c r="L83" s="77">
        <v>90</v>
      </c>
      <c r="M83" s="77"/>
      <c r="N83" s="72"/>
      <c r="O83" s="79" t="s">
        <v>176</v>
      </c>
      <c r="P83" s="81">
        <v>43649.70962962963</v>
      </c>
      <c r="Q83" s="79" t="s">
        <v>424</v>
      </c>
      <c r="R83" s="79"/>
      <c r="S83" s="79"/>
      <c r="T83" s="79" t="s">
        <v>532</v>
      </c>
      <c r="U83" s="82" t="s">
        <v>560</v>
      </c>
      <c r="V83" s="82" t="s">
        <v>560</v>
      </c>
      <c r="W83" s="81">
        <v>43649.70962962963</v>
      </c>
      <c r="X83" s="82" t="s">
        <v>775</v>
      </c>
      <c r="Y83" s="79"/>
      <c r="Z83" s="79"/>
      <c r="AA83" s="85" t="s">
        <v>964</v>
      </c>
      <c r="AB83" s="79"/>
      <c r="AC83" s="79" t="b">
        <v>0</v>
      </c>
      <c r="AD83" s="79">
        <v>0</v>
      </c>
      <c r="AE83" s="85" t="s">
        <v>1083</v>
      </c>
      <c r="AF83" s="79" t="b">
        <v>0</v>
      </c>
      <c r="AG83" s="79" t="s">
        <v>1096</v>
      </c>
      <c r="AH83" s="79"/>
      <c r="AI83" s="85" t="s">
        <v>1083</v>
      </c>
      <c r="AJ83" s="79" t="b">
        <v>0</v>
      </c>
      <c r="AK83" s="79">
        <v>0</v>
      </c>
      <c r="AL83" s="85" t="s">
        <v>1083</v>
      </c>
      <c r="AM83" s="79" t="s">
        <v>1114</v>
      </c>
      <c r="AN83" s="79" t="b">
        <v>0</v>
      </c>
      <c r="AO83" s="85" t="s">
        <v>964</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33</v>
      </c>
      <c r="BK83" s="49">
        <v>100</v>
      </c>
      <c r="BL83" s="48">
        <v>33</v>
      </c>
    </row>
    <row r="84" spans="1:64" ht="15">
      <c r="A84" s="64" t="s">
        <v>287</v>
      </c>
      <c r="B84" s="64" t="s">
        <v>366</v>
      </c>
      <c r="C84" s="65"/>
      <c r="D84" s="66"/>
      <c r="E84" s="67"/>
      <c r="F84" s="68"/>
      <c r="G84" s="65"/>
      <c r="H84" s="69"/>
      <c r="I84" s="70"/>
      <c r="J84" s="70"/>
      <c r="K84" s="34" t="s">
        <v>65</v>
      </c>
      <c r="L84" s="77">
        <v>91</v>
      </c>
      <c r="M84" s="77"/>
      <c r="N84" s="72"/>
      <c r="O84" s="79" t="s">
        <v>385</v>
      </c>
      <c r="P84" s="81">
        <v>43636.49010416667</v>
      </c>
      <c r="Q84" s="79" t="s">
        <v>403</v>
      </c>
      <c r="R84" s="79"/>
      <c r="S84" s="79"/>
      <c r="T84" s="79"/>
      <c r="U84" s="79"/>
      <c r="V84" s="82" t="s">
        <v>645</v>
      </c>
      <c r="W84" s="81">
        <v>43636.49010416667</v>
      </c>
      <c r="X84" s="82" t="s">
        <v>776</v>
      </c>
      <c r="Y84" s="79"/>
      <c r="Z84" s="79"/>
      <c r="AA84" s="85" t="s">
        <v>965</v>
      </c>
      <c r="AB84" s="79"/>
      <c r="AC84" s="79" t="b">
        <v>0</v>
      </c>
      <c r="AD84" s="79">
        <v>0</v>
      </c>
      <c r="AE84" s="85" t="s">
        <v>1083</v>
      </c>
      <c r="AF84" s="79" t="b">
        <v>0</v>
      </c>
      <c r="AG84" s="79" t="s">
        <v>1098</v>
      </c>
      <c r="AH84" s="79"/>
      <c r="AI84" s="85" t="s">
        <v>1083</v>
      </c>
      <c r="AJ84" s="79" t="b">
        <v>0</v>
      </c>
      <c r="AK84" s="79">
        <v>10</v>
      </c>
      <c r="AL84" s="85" t="s">
        <v>1065</v>
      </c>
      <c r="AM84" s="79" t="s">
        <v>1110</v>
      </c>
      <c r="AN84" s="79" t="b">
        <v>0</v>
      </c>
      <c r="AO84" s="85" t="s">
        <v>1065</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27</v>
      </c>
      <c r="BK84" s="49">
        <v>100</v>
      </c>
      <c r="BL84" s="48">
        <v>27</v>
      </c>
    </row>
    <row r="85" spans="1:64" ht="15">
      <c r="A85" s="64" t="s">
        <v>287</v>
      </c>
      <c r="B85" s="64" t="s">
        <v>291</v>
      </c>
      <c r="C85" s="65"/>
      <c r="D85" s="66"/>
      <c r="E85" s="67"/>
      <c r="F85" s="68"/>
      <c r="G85" s="65"/>
      <c r="H85" s="69"/>
      <c r="I85" s="70"/>
      <c r="J85" s="70"/>
      <c r="K85" s="34" t="s">
        <v>65</v>
      </c>
      <c r="L85" s="77">
        <v>92</v>
      </c>
      <c r="M85" s="77"/>
      <c r="N85" s="72"/>
      <c r="O85" s="79" t="s">
        <v>385</v>
      </c>
      <c r="P85" s="81">
        <v>43650.046319444446</v>
      </c>
      <c r="Q85" s="79" t="s">
        <v>425</v>
      </c>
      <c r="R85" s="79"/>
      <c r="S85" s="79"/>
      <c r="T85" s="79"/>
      <c r="U85" s="79"/>
      <c r="V85" s="82" t="s">
        <v>645</v>
      </c>
      <c r="W85" s="81">
        <v>43650.046319444446</v>
      </c>
      <c r="X85" s="82" t="s">
        <v>777</v>
      </c>
      <c r="Y85" s="79"/>
      <c r="Z85" s="79"/>
      <c r="AA85" s="85" t="s">
        <v>966</v>
      </c>
      <c r="AB85" s="79"/>
      <c r="AC85" s="79" t="b">
        <v>0</v>
      </c>
      <c r="AD85" s="79">
        <v>0</v>
      </c>
      <c r="AE85" s="85" t="s">
        <v>1083</v>
      </c>
      <c r="AF85" s="79" t="b">
        <v>0</v>
      </c>
      <c r="AG85" s="79" t="s">
        <v>1098</v>
      </c>
      <c r="AH85" s="79"/>
      <c r="AI85" s="85" t="s">
        <v>1083</v>
      </c>
      <c r="AJ85" s="79" t="b">
        <v>0</v>
      </c>
      <c r="AK85" s="79">
        <v>7</v>
      </c>
      <c r="AL85" s="85" t="s">
        <v>970</v>
      </c>
      <c r="AM85" s="79" t="s">
        <v>1110</v>
      </c>
      <c r="AN85" s="79" t="b">
        <v>0</v>
      </c>
      <c r="AO85" s="85" t="s">
        <v>970</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0</v>
      </c>
      <c r="BE85" s="49">
        <v>0</v>
      </c>
      <c r="BF85" s="48">
        <v>0</v>
      </c>
      <c r="BG85" s="49">
        <v>0</v>
      </c>
      <c r="BH85" s="48">
        <v>0</v>
      </c>
      <c r="BI85" s="49">
        <v>0</v>
      </c>
      <c r="BJ85" s="48">
        <v>27</v>
      </c>
      <c r="BK85" s="49">
        <v>100</v>
      </c>
      <c r="BL85" s="48">
        <v>27</v>
      </c>
    </row>
    <row r="86" spans="1:64" ht="15">
      <c r="A86" s="64" t="s">
        <v>288</v>
      </c>
      <c r="B86" s="64" t="s">
        <v>291</v>
      </c>
      <c r="C86" s="65"/>
      <c r="D86" s="66"/>
      <c r="E86" s="67"/>
      <c r="F86" s="68"/>
      <c r="G86" s="65"/>
      <c r="H86" s="69"/>
      <c r="I86" s="70"/>
      <c r="J86" s="70"/>
      <c r="K86" s="34" t="s">
        <v>65</v>
      </c>
      <c r="L86" s="77">
        <v>93</v>
      </c>
      <c r="M86" s="77"/>
      <c r="N86" s="72"/>
      <c r="O86" s="79" t="s">
        <v>385</v>
      </c>
      <c r="P86" s="81">
        <v>43650.11966435185</v>
      </c>
      <c r="Q86" s="79" t="s">
        <v>425</v>
      </c>
      <c r="R86" s="79"/>
      <c r="S86" s="79"/>
      <c r="T86" s="79"/>
      <c r="U86" s="79"/>
      <c r="V86" s="82" t="s">
        <v>646</v>
      </c>
      <c r="W86" s="81">
        <v>43650.11966435185</v>
      </c>
      <c r="X86" s="82" t="s">
        <v>778</v>
      </c>
      <c r="Y86" s="79"/>
      <c r="Z86" s="79"/>
      <c r="AA86" s="85" t="s">
        <v>967</v>
      </c>
      <c r="AB86" s="79"/>
      <c r="AC86" s="79" t="b">
        <v>0</v>
      </c>
      <c r="AD86" s="79">
        <v>0</v>
      </c>
      <c r="AE86" s="85" t="s">
        <v>1083</v>
      </c>
      <c r="AF86" s="79" t="b">
        <v>0</v>
      </c>
      <c r="AG86" s="79" t="s">
        <v>1098</v>
      </c>
      <c r="AH86" s="79"/>
      <c r="AI86" s="85" t="s">
        <v>1083</v>
      </c>
      <c r="AJ86" s="79" t="b">
        <v>0</v>
      </c>
      <c r="AK86" s="79">
        <v>7</v>
      </c>
      <c r="AL86" s="85" t="s">
        <v>970</v>
      </c>
      <c r="AM86" s="79" t="s">
        <v>1110</v>
      </c>
      <c r="AN86" s="79" t="b">
        <v>0</v>
      </c>
      <c r="AO86" s="85" t="s">
        <v>970</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v>0</v>
      </c>
      <c r="BE86" s="49">
        <v>0</v>
      </c>
      <c r="BF86" s="48">
        <v>0</v>
      </c>
      <c r="BG86" s="49">
        <v>0</v>
      </c>
      <c r="BH86" s="48">
        <v>0</v>
      </c>
      <c r="BI86" s="49">
        <v>0</v>
      </c>
      <c r="BJ86" s="48">
        <v>27</v>
      </c>
      <c r="BK86" s="49">
        <v>100</v>
      </c>
      <c r="BL86" s="48">
        <v>27</v>
      </c>
    </row>
    <row r="87" spans="1:64" ht="15">
      <c r="A87" s="64" t="s">
        <v>289</v>
      </c>
      <c r="B87" s="64" t="s">
        <v>291</v>
      </c>
      <c r="C87" s="65"/>
      <c r="D87" s="66"/>
      <c r="E87" s="67"/>
      <c r="F87" s="68"/>
      <c r="G87" s="65"/>
      <c r="H87" s="69"/>
      <c r="I87" s="70"/>
      <c r="J87" s="70"/>
      <c r="K87" s="34" t="s">
        <v>65</v>
      </c>
      <c r="L87" s="77">
        <v>94</v>
      </c>
      <c r="M87" s="77"/>
      <c r="N87" s="72"/>
      <c r="O87" s="79" t="s">
        <v>385</v>
      </c>
      <c r="P87" s="81">
        <v>43650.12584490741</v>
      </c>
      <c r="Q87" s="79" t="s">
        <v>425</v>
      </c>
      <c r="R87" s="79"/>
      <c r="S87" s="79"/>
      <c r="T87" s="79"/>
      <c r="U87" s="79"/>
      <c r="V87" s="82" t="s">
        <v>647</v>
      </c>
      <c r="W87" s="81">
        <v>43650.12584490741</v>
      </c>
      <c r="X87" s="82" t="s">
        <v>779</v>
      </c>
      <c r="Y87" s="79"/>
      <c r="Z87" s="79"/>
      <c r="AA87" s="85" t="s">
        <v>968</v>
      </c>
      <c r="AB87" s="79"/>
      <c r="AC87" s="79" t="b">
        <v>0</v>
      </c>
      <c r="AD87" s="79">
        <v>0</v>
      </c>
      <c r="AE87" s="85" t="s">
        <v>1083</v>
      </c>
      <c r="AF87" s="79" t="b">
        <v>0</v>
      </c>
      <c r="AG87" s="79" t="s">
        <v>1098</v>
      </c>
      <c r="AH87" s="79"/>
      <c r="AI87" s="85" t="s">
        <v>1083</v>
      </c>
      <c r="AJ87" s="79" t="b">
        <v>0</v>
      </c>
      <c r="AK87" s="79">
        <v>7</v>
      </c>
      <c r="AL87" s="85" t="s">
        <v>970</v>
      </c>
      <c r="AM87" s="79" t="s">
        <v>1110</v>
      </c>
      <c r="AN87" s="79" t="b">
        <v>0</v>
      </c>
      <c r="AO87" s="85" t="s">
        <v>970</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v>0</v>
      </c>
      <c r="BE87" s="49">
        <v>0</v>
      </c>
      <c r="BF87" s="48">
        <v>0</v>
      </c>
      <c r="BG87" s="49">
        <v>0</v>
      </c>
      <c r="BH87" s="48">
        <v>0</v>
      </c>
      <c r="BI87" s="49">
        <v>0</v>
      </c>
      <c r="BJ87" s="48">
        <v>27</v>
      </c>
      <c r="BK87" s="49">
        <v>100</v>
      </c>
      <c r="BL87" s="48">
        <v>27</v>
      </c>
    </row>
    <row r="88" spans="1:64" ht="15">
      <c r="A88" s="64" t="s">
        <v>290</v>
      </c>
      <c r="B88" s="64" t="s">
        <v>291</v>
      </c>
      <c r="C88" s="65"/>
      <c r="D88" s="66"/>
      <c r="E88" s="67"/>
      <c r="F88" s="68"/>
      <c r="G88" s="65"/>
      <c r="H88" s="69"/>
      <c r="I88" s="70"/>
      <c r="J88" s="70"/>
      <c r="K88" s="34" t="s">
        <v>65</v>
      </c>
      <c r="L88" s="77">
        <v>95</v>
      </c>
      <c r="M88" s="77"/>
      <c r="N88" s="72"/>
      <c r="O88" s="79" t="s">
        <v>385</v>
      </c>
      <c r="P88" s="81">
        <v>43650.126967592594</v>
      </c>
      <c r="Q88" s="79" t="s">
        <v>425</v>
      </c>
      <c r="R88" s="79"/>
      <c r="S88" s="79"/>
      <c r="T88" s="79"/>
      <c r="U88" s="79"/>
      <c r="V88" s="82" t="s">
        <v>648</v>
      </c>
      <c r="W88" s="81">
        <v>43650.126967592594</v>
      </c>
      <c r="X88" s="82" t="s">
        <v>780</v>
      </c>
      <c r="Y88" s="79"/>
      <c r="Z88" s="79"/>
      <c r="AA88" s="85" t="s">
        <v>969</v>
      </c>
      <c r="AB88" s="79"/>
      <c r="AC88" s="79" t="b">
        <v>0</v>
      </c>
      <c r="AD88" s="79">
        <v>0</v>
      </c>
      <c r="AE88" s="85" t="s">
        <v>1083</v>
      </c>
      <c r="AF88" s="79" t="b">
        <v>0</v>
      </c>
      <c r="AG88" s="79" t="s">
        <v>1098</v>
      </c>
      <c r="AH88" s="79"/>
      <c r="AI88" s="85" t="s">
        <v>1083</v>
      </c>
      <c r="AJ88" s="79" t="b">
        <v>0</v>
      </c>
      <c r="AK88" s="79">
        <v>7</v>
      </c>
      <c r="AL88" s="85" t="s">
        <v>970</v>
      </c>
      <c r="AM88" s="79" t="s">
        <v>1110</v>
      </c>
      <c r="AN88" s="79" t="b">
        <v>0</v>
      </c>
      <c r="AO88" s="85" t="s">
        <v>970</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v>0</v>
      </c>
      <c r="BE88" s="49">
        <v>0</v>
      </c>
      <c r="BF88" s="48">
        <v>0</v>
      </c>
      <c r="BG88" s="49">
        <v>0</v>
      </c>
      <c r="BH88" s="48">
        <v>0</v>
      </c>
      <c r="BI88" s="49">
        <v>0</v>
      </c>
      <c r="BJ88" s="48">
        <v>27</v>
      </c>
      <c r="BK88" s="49">
        <v>100</v>
      </c>
      <c r="BL88" s="48">
        <v>27</v>
      </c>
    </row>
    <row r="89" spans="1:64" ht="15">
      <c r="A89" s="64" t="s">
        <v>291</v>
      </c>
      <c r="B89" s="64" t="s">
        <v>291</v>
      </c>
      <c r="C89" s="65"/>
      <c r="D89" s="66"/>
      <c r="E89" s="67"/>
      <c r="F89" s="68"/>
      <c r="G89" s="65"/>
      <c r="H89" s="69"/>
      <c r="I89" s="70"/>
      <c r="J89" s="70"/>
      <c r="K89" s="34" t="s">
        <v>65</v>
      </c>
      <c r="L89" s="77">
        <v>96</v>
      </c>
      <c r="M89" s="77"/>
      <c r="N89" s="72"/>
      <c r="O89" s="79" t="s">
        <v>176</v>
      </c>
      <c r="P89" s="81">
        <v>43649.33099537037</v>
      </c>
      <c r="Q89" s="79" t="s">
        <v>426</v>
      </c>
      <c r="R89" s="79"/>
      <c r="S89" s="79"/>
      <c r="T89" s="79"/>
      <c r="U89" s="82" t="s">
        <v>561</v>
      </c>
      <c r="V89" s="82" t="s">
        <v>561</v>
      </c>
      <c r="W89" s="81">
        <v>43649.33099537037</v>
      </c>
      <c r="X89" s="82" t="s">
        <v>781</v>
      </c>
      <c r="Y89" s="79"/>
      <c r="Z89" s="79"/>
      <c r="AA89" s="85" t="s">
        <v>970</v>
      </c>
      <c r="AB89" s="79"/>
      <c r="AC89" s="79" t="b">
        <v>0</v>
      </c>
      <c r="AD89" s="79">
        <v>4</v>
      </c>
      <c r="AE89" s="85" t="s">
        <v>1083</v>
      </c>
      <c r="AF89" s="79" t="b">
        <v>0</v>
      </c>
      <c r="AG89" s="79" t="s">
        <v>1098</v>
      </c>
      <c r="AH89" s="79"/>
      <c r="AI89" s="85" t="s">
        <v>1083</v>
      </c>
      <c r="AJ89" s="79" t="b">
        <v>0</v>
      </c>
      <c r="AK89" s="79">
        <v>2</v>
      </c>
      <c r="AL89" s="85" t="s">
        <v>1083</v>
      </c>
      <c r="AM89" s="79" t="s">
        <v>1110</v>
      </c>
      <c r="AN89" s="79" t="b">
        <v>0</v>
      </c>
      <c r="AO89" s="85" t="s">
        <v>970</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2</v>
      </c>
      <c r="BD89" s="48">
        <v>0</v>
      </c>
      <c r="BE89" s="49">
        <v>0</v>
      </c>
      <c r="BF89" s="48">
        <v>2</v>
      </c>
      <c r="BG89" s="49">
        <v>2.898550724637681</v>
      </c>
      <c r="BH89" s="48">
        <v>1</v>
      </c>
      <c r="BI89" s="49">
        <v>1.4492753623188406</v>
      </c>
      <c r="BJ89" s="48">
        <v>67</v>
      </c>
      <c r="BK89" s="49">
        <v>97.10144927536231</v>
      </c>
      <c r="BL89" s="48">
        <v>69</v>
      </c>
    </row>
    <row r="90" spans="1:64" ht="15">
      <c r="A90" s="64" t="s">
        <v>292</v>
      </c>
      <c r="B90" s="64" t="s">
        <v>291</v>
      </c>
      <c r="C90" s="65"/>
      <c r="D90" s="66"/>
      <c r="E90" s="67"/>
      <c r="F90" s="68"/>
      <c r="G90" s="65"/>
      <c r="H90" s="69"/>
      <c r="I90" s="70"/>
      <c r="J90" s="70"/>
      <c r="K90" s="34" t="s">
        <v>65</v>
      </c>
      <c r="L90" s="77">
        <v>97</v>
      </c>
      <c r="M90" s="77"/>
      <c r="N90" s="72"/>
      <c r="O90" s="79" t="s">
        <v>385</v>
      </c>
      <c r="P90" s="81">
        <v>43650.127916666665</v>
      </c>
      <c r="Q90" s="79" t="s">
        <v>425</v>
      </c>
      <c r="R90" s="79"/>
      <c r="S90" s="79"/>
      <c r="T90" s="79"/>
      <c r="U90" s="79"/>
      <c r="V90" s="82" t="s">
        <v>649</v>
      </c>
      <c r="W90" s="81">
        <v>43650.127916666665</v>
      </c>
      <c r="X90" s="82" t="s">
        <v>782</v>
      </c>
      <c r="Y90" s="79"/>
      <c r="Z90" s="79"/>
      <c r="AA90" s="85" t="s">
        <v>971</v>
      </c>
      <c r="AB90" s="79"/>
      <c r="AC90" s="79" t="b">
        <v>0</v>
      </c>
      <c r="AD90" s="79">
        <v>0</v>
      </c>
      <c r="AE90" s="85" t="s">
        <v>1083</v>
      </c>
      <c r="AF90" s="79" t="b">
        <v>0</v>
      </c>
      <c r="AG90" s="79" t="s">
        <v>1098</v>
      </c>
      <c r="AH90" s="79"/>
      <c r="AI90" s="85" t="s">
        <v>1083</v>
      </c>
      <c r="AJ90" s="79" t="b">
        <v>0</v>
      </c>
      <c r="AK90" s="79">
        <v>7</v>
      </c>
      <c r="AL90" s="85" t="s">
        <v>970</v>
      </c>
      <c r="AM90" s="79" t="s">
        <v>1110</v>
      </c>
      <c r="AN90" s="79" t="b">
        <v>0</v>
      </c>
      <c r="AO90" s="85" t="s">
        <v>970</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2</v>
      </c>
      <c r="BD90" s="48">
        <v>0</v>
      </c>
      <c r="BE90" s="49">
        <v>0</v>
      </c>
      <c r="BF90" s="48">
        <v>0</v>
      </c>
      <c r="BG90" s="49">
        <v>0</v>
      </c>
      <c r="BH90" s="48">
        <v>0</v>
      </c>
      <c r="BI90" s="49">
        <v>0</v>
      </c>
      <c r="BJ90" s="48">
        <v>27</v>
      </c>
      <c r="BK90" s="49">
        <v>100</v>
      </c>
      <c r="BL90" s="48">
        <v>27</v>
      </c>
    </row>
    <row r="91" spans="1:64" ht="15">
      <c r="A91" s="64" t="s">
        <v>293</v>
      </c>
      <c r="B91" s="64" t="s">
        <v>294</v>
      </c>
      <c r="C91" s="65"/>
      <c r="D91" s="66"/>
      <c r="E91" s="67"/>
      <c r="F91" s="68"/>
      <c r="G91" s="65"/>
      <c r="H91" s="69"/>
      <c r="I91" s="70"/>
      <c r="J91" s="70"/>
      <c r="K91" s="34" t="s">
        <v>65</v>
      </c>
      <c r="L91" s="77">
        <v>98</v>
      </c>
      <c r="M91" s="77"/>
      <c r="N91" s="72"/>
      <c r="O91" s="79" t="s">
        <v>385</v>
      </c>
      <c r="P91" s="81">
        <v>43650.26170138889</v>
      </c>
      <c r="Q91" s="79" t="s">
        <v>427</v>
      </c>
      <c r="R91" s="79"/>
      <c r="S91" s="79"/>
      <c r="T91" s="79"/>
      <c r="U91" s="79"/>
      <c r="V91" s="82" t="s">
        <v>650</v>
      </c>
      <c r="W91" s="81">
        <v>43650.26170138889</v>
      </c>
      <c r="X91" s="82" t="s">
        <v>783</v>
      </c>
      <c r="Y91" s="79"/>
      <c r="Z91" s="79"/>
      <c r="AA91" s="85" t="s">
        <v>972</v>
      </c>
      <c r="AB91" s="79"/>
      <c r="AC91" s="79" t="b">
        <v>0</v>
      </c>
      <c r="AD91" s="79">
        <v>0</v>
      </c>
      <c r="AE91" s="85" t="s">
        <v>1083</v>
      </c>
      <c r="AF91" s="79" t="b">
        <v>1</v>
      </c>
      <c r="AG91" s="79" t="s">
        <v>1098</v>
      </c>
      <c r="AH91" s="79"/>
      <c r="AI91" s="85" t="s">
        <v>1105</v>
      </c>
      <c r="AJ91" s="79" t="b">
        <v>0</v>
      </c>
      <c r="AK91" s="79">
        <v>10</v>
      </c>
      <c r="AL91" s="85" t="s">
        <v>974</v>
      </c>
      <c r="AM91" s="79" t="s">
        <v>1110</v>
      </c>
      <c r="AN91" s="79" t="b">
        <v>0</v>
      </c>
      <c r="AO91" s="85" t="s">
        <v>974</v>
      </c>
      <c r="AP91" s="79" t="s">
        <v>176</v>
      </c>
      <c r="AQ91" s="79">
        <v>0</v>
      </c>
      <c r="AR91" s="79">
        <v>0</v>
      </c>
      <c r="AS91" s="79"/>
      <c r="AT91" s="79"/>
      <c r="AU91" s="79"/>
      <c r="AV91" s="79"/>
      <c r="AW91" s="79"/>
      <c r="AX91" s="79"/>
      <c r="AY91" s="79"/>
      <c r="AZ91" s="79"/>
      <c r="BA91">
        <v>1</v>
      </c>
      <c r="BB91" s="78" t="str">
        <f>REPLACE(INDEX(GroupVertices[Group],MATCH(Edges25[[#This Row],[Vertex 1]],GroupVertices[Vertex],0)),1,1,"")</f>
        <v>7</v>
      </c>
      <c r="BC91" s="78" t="str">
        <f>REPLACE(INDEX(GroupVertices[Group],MATCH(Edges25[[#This Row],[Vertex 2]],GroupVertices[Vertex],0)),1,1,"")</f>
        <v>7</v>
      </c>
      <c r="BD91" s="48">
        <v>0</v>
      </c>
      <c r="BE91" s="49">
        <v>0</v>
      </c>
      <c r="BF91" s="48">
        <v>0</v>
      </c>
      <c r="BG91" s="49">
        <v>0</v>
      </c>
      <c r="BH91" s="48">
        <v>0</v>
      </c>
      <c r="BI91" s="49">
        <v>0</v>
      </c>
      <c r="BJ91" s="48">
        <v>26</v>
      </c>
      <c r="BK91" s="49">
        <v>100</v>
      </c>
      <c r="BL91" s="48">
        <v>26</v>
      </c>
    </row>
    <row r="92" spans="1:64" ht="15">
      <c r="A92" s="64" t="s">
        <v>294</v>
      </c>
      <c r="B92" s="64" t="s">
        <v>366</v>
      </c>
      <c r="C92" s="65"/>
      <c r="D92" s="66"/>
      <c r="E92" s="67"/>
      <c r="F92" s="68"/>
      <c r="G92" s="65"/>
      <c r="H92" s="69"/>
      <c r="I92" s="70"/>
      <c r="J92" s="70"/>
      <c r="K92" s="34" t="s">
        <v>65</v>
      </c>
      <c r="L92" s="77">
        <v>99</v>
      </c>
      <c r="M92" s="77"/>
      <c r="N92" s="72"/>
      <c r="O92" s="79" t="s">
        <v>385</v>
      </c>
      <c r="P92" s="81">
        <v>43636.16179398148</v>
      </c>
      <c r="Q92" s="79" t="s">
        <v>403</v>
      </c>
      <c r="R92" s="79"/>
      <c r="S92" s="79"/>
      <c r="T92" s="79"/>
      <c r="U92" s="79"/>
      <c r="V92" s="82" t="s">
        <v>651</v>
      </c>
      <c r="W92" s="81">
        <v>43636.16179398148</v>
      </c>
      <c r="X92" s="82" t="s">
        <v>784</v>
      </c>
      <c r="Y92" s="79"/>
      <c r="Z92" s="79"/>
      <c r="AA92" s="85" t="s">
        <v>973</v>
      </c>
      <c r="AB92" s="79"/>
      <c r="AC92" s="79" t="b">
        <v>0</v>
      </c>
      <c r="AD92" s="79">
        <v>0</v>
      </c>
      <c r="AE92" s="85" t="s">
        <v>1083</v>
      </c>
      <c r="AF92" s="79" t="b">
        <v>0</v>
      </c>
      <c r="AG92" s="79" t="s">
        <v>1098</v>
      </c>
      <c r="AH92" s="79"/>
      <c r="AI92" s="85" t="s">
        <v>1083</v>
      </c>
      <c r="AJ92" s="79" t="b">
        <v>0</v>
      </c>
      <c r="AK92" s="79">
        <v>10</v>
      </c>
      <c r="AL92" s="85" t="s">
        <v>1065</v>
      </c>
      <c r="AM92" s="79" t="s">
        <v>1110</v>
      </c>
      <c r="AN92" s="79" t="b">
        <v>0</v>
      </c>
      <c r="AO92" s="85" t="s">
        <v>1065</v>
      </c>
      <c r="AP92" s="79" t="s">
        <v>176</v>
      </c>
      <c r="AQ92" s="79">
        <v>0</v>
      </c>
      <c r="AR92" s="79">
        <v>0</v>
      </c>
      <c r="AS92" s="79"/>
      <c r="AT92" s="79"/>
      <c r="AU92" s="79"/>
      <c r="AV92" s="79"/>
      <c r="AW92" s="79"/>
      <c r="AX92" s="79"/>
      <c r="AY92" s="79"/>
      <c r="AZ92" s="79"/>
      <c r="BA92">
        <v>1</v>
      </c>
      <c r="BB92" s="78" t="str">
        <f>REPLACE(INDEX(GroupVertices[Group],MATCH(Edges25[[#This Row],[Vertex 1]],GroupVertices[Vertex],0)),1,1,"")</f>
        <v>7</v>
      </c>
      <c r="BC92" s="78" t="str">
        <f>REPLACE(INDEX(GroupVertices[Group],MATCH(Edges25[[#This Row],[Vertex 2]],GroupVertices[Vertex],0)),1,1,"")</f>
        <v>2</v>
      </c>
      <c r="BD92" s="48">
        <v>0</v>
      </c>
      <c r="BE92" s="49">
        <v>0</v>
      </c>
      <c r="BF92" s="48">
        <v>0</v>
      </c>
      <c r="BG92" s="49">
        <v>0</v>
      </c>
      <c r="BH92" s="48">
        <v>0</v>
      </c>
      <c r="BI92" s="49">
        <v>0</v>
      </c>
      <c r="BJ92" s="48">
        <v>27</v>
      </c>
      <c r="BK92" s="49">
        <v>100</v>
      </c>
      <c r="BL92" s="48">
        <v>27</v>
      </c>
    </row>
    <row r="93" spans="1:64" ht="15">
      <c r="A93" s="64" t="s">
        <v>294</v>
      </c>
      <c r="B93" s="64" t="s">
        <v>294</v>
      </c>
      <c r="C93" s="65"/>
      <c r="D93" s="66"/>
      <c r="E93" s="67"/>
      <c r="F93" s="68"/>
      <c r="G93" s="65"/>
      <c r="H93" s="69"/>
      <c r="I93" s="70"/>
      <c r="J93" s="70"/>
      <c r="K93" s="34" t="s">
        <v>65</v>
      </c>
      <c r="L93" s="77">
        <v>100</v>
      </c>
      <c r="M93" s="77"/>
      <c r="N93" s="72"/>
      <c r="O93" s="79" t="s">
        <v>176</v>
      </c>
      <c r="P93" s="81">
        <v>43648.52513888889</v>
      </c>
      <c r="Q93" s="79" t="s">
        <v>428</v>
      </c>
      <c r="R93" s="82" t="s">
        <v>497</v>
      </c>
      <c r="S93" s="79" t="s">
        <v>517</v>
      </c>
      <c r="T93" s="79"/>
      <c r="U93" s="79"/>
      <c r="V93" s="82" t="s">
        <v>651</v>
      </c>
      <c r="W93" s="81">
        <v>43648.52513888889</v>
      </c>
      <c r="X93" s="82" t="s">
        <v>785</v>
      </c>
      <c r="Y93" s="79"/>
      <c r="Z93" s="79"/>
      <c r="AA93" s="85" t="s">
        <v>974</v>
      </c>
      <c r="AB93" s="79"/>
      <c r="AC93" s="79" t="b">
        <v>0</v>
      </c>
      <c r="AD93" s="79">
        <v>4</v>
      </c>
      <c r="AE93" s="85" t="s">
        <v>1083</v>
      </c>
      <c r="AF93" s="79" t="b">
        <v>1</v>
      </c>
      <c r="AG93" s="79" t="s">
        <v>1098</v>
      </c>
      <c r="AH93" s="79"/>
      <c r="AI93" s="85" t="s">
        <v>1105</v>
      </c>
      <c r="AJ93" s="79" t="b">
        <v>0</v>
      </c>
      <c r="AK93" s="79">
        <v>2</v>
      </c>
      <c r="AL93" s="85" t="s">
        <v>1083</v>
      </c>
      <c r="AM93" s="79" t="s">
        <v>1110</v>
      </c>
      <c r="AN93" s="79" t="b">
        <v>0</v>
      </c>
      <c r="AO93" s="85" t="s">
        <v>974</v>
      </c>
      <c r="AP93" s="79" t="s">
        <v>176</v>
      </c>
      <c r="AQ93" s="79">
        <v>0</v>
      </c>
      <c r="AR93" s="79">
        <v>0</v>
      </c>
      <c r="AS93" s="79"/>
      <c r="AT93" s="79"/>
      <c r="AU93" s="79"/>
      <c r="AV93" s="79"/>
      <c r="AW93" s="79"/>
      <c r="AX93" s="79"/>
      <c r="AY93" s="79"/>
      <c r="AZ93" s="79"/>
      <c r="BA93">
        <v>1</v>
      </c>
      <c r="BB93" s="78" t="str">
        <f>REPLACE(INDEX(GroupVertices[Group],MATCH(Edges25[[#This Row],[Vertex 1]],GroupVertices[Vertex],0)),1,1,"")</f>
        <v>7</v>
      </c>
      <c r="BC93" s="78" t="str">
        <f>REPLACE(INDEX(GroupVertices[Group],MATCH(Edges25[[#This Row],[Vertex 2]],GroupVertices[Vertex],0)),1,1,"")</f>
        <v>7</v>
      </c>
      <c r="BD93" s="48">
        <v>0</v>
      </c>
      <c r="BE93" s="49">
        <v>0</v>
      </c>
      <c r="BF93" s="48">
        <v>2</v>
      </c>
      <c r="BG93" s="49">
        <v>2.816901408450704</v>
      </c>
      <c r="BH93" s="48">
        <v>1</v>
      </c>
      <c r="BI93" s="49">
        <v>1.408450704225352</v>
      </c>
      <c r="BJ93" s="48">
        <v>69</v>
      </c>
      <c r="BK93" s="49">
        <v>97.1830985915493</v>
      </c>
      <c r="BL93" s="48">
        <v>71</v>
      </c>
    </row>
    <row r="94" spans="1:64" ht="15">
      <c r="A94" s="64" t="s">
        <v>295</v>
      </c>
      <c r="B94" s="64" t="s">
        <v>294</v>
      </c>
      <c r="C94" s="65"/>
      <c r="D94" s="66"/>
      <c r="E94" s="67"/>
      <c r="F94" s="68"/>
      <c r="G94" s="65"/>
      <c r="H94" s="69"/>
      <c r="I94" s="70"/>
      <c r="J94" s="70"/>
      <c r="K94" s="34" t="s">
        <v>65</v>
      </c>
      <c r="L94" s="77">
        <v>101</v>
      </c>
      <c r="M94" s="77"/>
      <c r="N94" s="72"/>
      <c r="O94" s="79" t="s">
        <v>385</v>
      </c>
      <c r="P94" s="81">
        <v>43650.263773148145</v>
      </c>
      <c r="Q94" s="79" t="s">
        <v>427</v>
      </c>
      <c r="R94" s="79"/>
      <c r="S94" s="79"/>
      <c r="T94" s="79"/>
      <c r="U94" s="79"/>
      <c r="V94" s="82" t="s">
        <v>652</v>
      </c>
      <c r="W94" s="81">
        <v>43650.263773148145</v>
      </c>
      <c r="X94" s="82" t="s">
        <v>786</v>
      </c>
      <c r="Y94" s="79"/>
      <c r="Z94" s="79"/>
      <c r="AA94" s="85" t="s">
        <v>975</v>
      </c>
      <c r="AB94" s="79"/>
      <c r="AC94" s="79" t="b">
        <v>0</v>
      </c>
      <c r="AD94" s="79">
        <v>0</v>
      </c>
      <c r="AE94" s="85" t="s">
        <v>1083</v>
      </c>
      <c r="AF94" s="79" t="b">
        <v>1</v>
      </c>
      <c r="AG94" s="79" t="s">
        <v>1098</v>
      </c>
      <c r="AH94" s="79"/>
      <c r="AI94" s="85" t="s">
        <v>1105</v>
      </c>
      <c r="AJ94" s="79" t="b">
        <v>0</v>
      </c>
      <c r="AK94" s="79">
        <v>10</v>
      </c>
      <c r="AL94" s="85" t="s">
        <v>974</v>
      </c>
      <c r="AM94" s="79" t="s">
        <v>1110</v>
      </c>
      <c r="AN94" s="79" t="b">
        <v>0</v>
      </c>
      <c r="AO94" s="85" t="s">
        <v>974</v>
      </c>
      <c r="AP94" s="79" t="s">
        <v>176</v>
      </c>
      <c r="AQ94" s="79">
        <v>0</v>
      </c>
      <c r="AR94" s="79">
        <v>0</v>
      </c>
      <c r="AS94" s="79"/>
      <c r="AT94" s="79"/>
      <c r="AU94" s="79"/>
      <c r="AV94" s="79"/>
      <c r="AW94" s="79"/>
      <c r="AX94" s="79"/>
      <c r="AY94" s="79"/>
      <c r="AZ94" s="79"/>
      <c r="BA94">
        <v>1</v>
      </c>
      <c r="BB94" s="78" t="str">
        <f>REPLACE(INDEX(GroupVertices[Group],MATCH(Edges25[[#This Row],[Vertex 1]],GroupVertices[Vertex],0)),1,1,"")</f>
        <v>7</v>
      </c>
      <c r="BC94" s="78" t="str">
        <f>REPLACE(INDEX(GroupVertices[Group],MATCH(Edges25[[#This Row],[Vertex 2]],GroupVertices[Vertex],0)),1,1,"")</f>
        <v>7</v>
      </c>
      <c r="BD94" s="48">
        <v>0</v>
      </c>
      <c r="BE94" s="49">
        <v>0</v>
      </c>
      <c r="BF94" s="48">
        <v>0</v>
      </c>
      <c r="BG94" s="49">
        <v>0</v>
      </c>
      <c r="BH94" s="48">
        <v>0</v>
      </c>
      <c r="BI94" s="49">
        <v>0</v>
      </c>
      <c r="BJ94" s="48">
        <v>26</v>
      </c>
      <c r="BK94" s="49">
        <v>100</v>
      </c>
      <c r="BL94" s="48">
        <v>26</v>
      </c>
    </row>
    <row r="95" spans="1:64" ht="15">
      <c r="A95" s="64" t="s">
        <v>296</v>
      </c>
      <c r="B95" s="64" t="s">
        <v>296</v>
      </c>
      <c r="C95" s="65"/>
      <c r="D95" s="66"/>
      <c r="E95" s="67"/>
      <c r="F95" s="68"/>
      <c r="G95" s="65"/>
      <c r="H95" s="69"/>
      <c r="I95" s="70"/>
      <c r="J95" s="70"/>
      <c r="K95" s="34" t="s">
        <v>65</v>
      </c>
      <c r="L95" s="77">
        <v>102</v>
      </c>
      <c r="M95" s="77"/>
      <c r="N95" s="72"/>
      <c r="O95" s="79" t="s">
        <v>176</v>
      </c>
      <c r="P95" s="81">
        <v>43650.68670138889</v>
      </c>
      <c r="Q95" s="79" t="s">
        <v>429</v>
      </c>
      <c r="R95" s="79"/>
      <c r="S95" s="79"/>
      <c r="T95" s="79" t="s">
        <v>533</v>
      </c>
      <c r="U95" s="82" t="s">
        <v>562</v>
      </c>
      <c r="V95" s="82" t="s">
        <v>562</v>
      </c>
      <c r="W95" s="81">
        <v>43650.68670138889</v>
      </c>
      <c r="X95" s="82" t="s">
        <v>787</v>
      </c>
      <c r="Y95" s="79"/>
      <c r="Z95" s="79"/>
      <c r="AA95" s="85" t="s">
        <v>976</v>
      </c>
      <c r="AB95" s="79"/>
      <c r="AC95" s="79" t="b">
        <v>0</v>
      </c>
      <c r="AD95" s="79">
        <v>1</v>
      </c>
      <c r="AE95" s="85" t="s">
        <v>1083</v>
      </c>
      <c r="AF95" s="79" t="b">
        <v>0</v>
      </c>
      <c r="AG95" s="79" t="s">
        <v>1096</v>
      </c>
      <c r="AH95" s="79"/>
      <c r="AI95" s="85" t="s">
        <v>1083</v>
      </c>
      <c r="AJ95" s="79" t="b">
        <v>0</v>
      </c>
      <c r="AK95" s="79">
        <v>0</v>
      </c>
      <c r="AL95" s="85" t="s">
        <v>1083</v>
      </c>
      <c r="AM95" s="79" t="s">
        <v>1109</v>
      </c>
      <c r="AN95" s="79" t="b">
        <v>0</v>
      </c>
      <c r="AO95" s="85" t="s">
        <v>976</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4.761904761904762</v>
      </c>
      <c r="BF95" s="48">
        <v>1</v>
      </c>
      <c r="BG95" s="49">
        <v>4.761904761904762</v>
      </c>
      <c r="BH95" s="48">
        <v>0</v>
      </c>
      <c r="BI95" s="49">
        <v>0</v>
      </c>
      <c r="BJ95" s="48">
        <v>19</v>
      </c>
      <c r="BK95" s="49">
        <v>90.47619047619048</v>
      </c>
      <c r="BL95" s="48">
        <v>21</v>
      </c>
    </row>
    <row r="96" spans="1:64" ht="15">
      <c r="A96" s="64" t="s">
        <v>297</v>
      </c>
      <c r="B96" s="64" t="s">
        <v>297</v>
      </c>
      <c r="C96" s="65"/>
      <c r="D96" s="66"/>
      <c r="E96" s="67"/>
      <c r="F96" s="68"/>
      <c r="G96" s="65"/>
      <c r="H96" s="69"/>
      <c r="I96" s="70"/>
      <c r="J96" s="70"/>
      <c r="K96" s="34" t="s">
        <v>65</v>
      </c>
      <c r="L96" s="77">
        <v>103</v>
      </c>
      <c r="M96" s="77"/>
      <c r="N96" s="72"/>
      <c r="O96" s="79" t="s">
        <v>176</v>
      </c>
      <c r="P96" s="81">
        <v>43651.391875</v>
      </c>
      <c r="Q96" s="79" t="s">
        <v>430</v>
      </c>
      <c r="R96" s="82" t="s">
        <v>498</v>
      </c>
      <c r="S96" s="79" t="s">
        <v>520</v>
      </c>
      <c r="T96" s="79"/>
      <c r="U96" s="79"/>
      <c r="V96" s="82" t="s">
        <v>653</v>
      </c>
      <c r="W96" s="81">
        <v>43651.391875</v>
      </c>
      <c r="X96" s="82" t="s">
        <v>788</v>
      </c>
      <c r="Y96" s="79"/>
      <c r="Z96" s="79"/>
      <c r="AA96" s="85" t="s">
        <v>977</v>
      </c>
      <c r="AB96" s="79"/>
      <c r="AC96" s="79" t="b">
        <v>0</v>
      </c>
      <c r="AD96" s="79">
        <v>0</v>
      </c>
      <c r="AE96" s="85" t="s">
        <v>1083</v>
      </c>
      <c r="AF96" s="79" t="b">
        <v>0</v>
      </c>
      <c r="AG96" s="79" t="s">
        <v>1099</v>
      </c>
      <c r="AH96" s="79"/>
      <c r="AI96" s="85" t="s">
        <v>1083</v>
      </c>
      <c r="AJ96" s="79" t="b">
        <v>0</v>
      </c>
      <c r="AK96" s="79">
        <v>0</v>
      </c>
      <c r="AL96" s="85" t="s">
        <v>1083</v>
      </c>
      <c r="AM96" s="79" t="s">
        <v>1110</v>
      </c>
      <c r="AN96" s="79" t="b">
        <v>0</v>
      </c>
      <c r="AO96" s="85" t="s">
        <v>977</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1</v>
      </c>
      <c r="BG96" s="49">
        <v>5.882352941176471</v>
      </c>
      <c r="BH96" s="48">
        <v>0</v>
      </c>
      <c r="BI96" s="49">
        <v>0</v>
      </c>
      <c r="BJ96" s="48">
        <v>16</v>
      </c>
      <c r="BK96" s="49">
        <v>94.11764705882354</v>
      </c>
      <c r="BL96" s="48">
        <v>17</v>
      </c>
    </row>
    <row r="97" spans="1:64" ht="15">
      <c r="A97" s="64" t="s">
        <v>298</v>
      </c>
      <c r="B97" s="64" t="s">
        <v>298</v>
      </c>
      <c r="C97" s="65"/>
      <c r="D97" s="66"/>
      <c r="E97" s="67"/>
      <c r="F97" s="68"/>
      <c r="G97" s="65"/>
      <c r="H97" s="69"/>
      <c r="I97" s="70"/>
      <c r="J97" s="70"/>
      <c r="K97" s="34" t="s">
        <v>65</v>
      </c>
      <c r="L97" s="77">
        <v>104</v>
      </c>
      <c r="M97" s="77"/>
      <c r="N97" s="72"/>
      <c r="O97" s="79" t="s">
        <v>176</v>
      </c>
      <c r="P97" s="81">
        <v>43651.599907407406</v>
      </c>
      <c r="Q97" s="79" t="s">
        <v>431</v>
      </c>
      <c r="R97" s="79"/>
      <c r="S97" s="79"/>
      <c r="T97" s="79"/>
      <c r="U97" s="82" t="s">
        <v>563</v>
      </c>
      <c r="V97" s="82" t="s">
        <v>563</v>
      </c>
      <c r="W97" s="81">
        <v>43651.599907407406</v>
      </c>
      <c r="X97" s="82" t="s">
        <v>789</v>
      </c>
      <c r="Y97" s="79"/>
      <c r="Z97" s="79"/>
      <c r="AA97" s="85" t="s">
        <v>978</v>
      </c>
      <c r="AB97" s="79"/>
      <c r="AC97" s="79" t="b">
        <v>0</v>
      </c>
      <c r="AD97" s="79">
        <v>5</v>
      </c>
      <c r="AE97" s="85" t="s">
        <v>1083</v>
      </c>
      <c r="AF97" s="79" t="b">
        <v>0</v>
      </c>
      <c r="AG97" s="79" t="s">
        <v>1096</v>
      </c>
      <c r="AH97" s="79"/>
      <c r="AI97" s="85" t="s">
        <v>1083</v>
      </c>
      <c r="AJ97" s="79" t="b">
        <v>0</v>
      </c>
      <c r="AK97" s="79">
        <v>1</v>
      </c>
      <c r="AL97" s="85" t="s">
        <v>1083</v>
      </c>
      <c r="AM97" s="79" t="s">
        <v>1110</v>
      </c>
      <c r="AN97" s="79" t="b">
        <v>0</v>
      </c>
      <c r="AO97" s="85" t="s">
        <v>978</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10</v>
      </c>
      <c r="BF97" s="48">
        <v>0</v>
      </c>
      <c r="BG97" s="49">
        <v>0</v>
      </c>
      <c r="BH97" s="48">
        <v>0</v>
      </c>
      <c r="BI97" s="49">
        <v>0</v>
      </c>
      <c r="BJ97" s="48">
        <v>9</v>
      </c>
      <c r="BK97" s="49">
        <v>90</v>
      </c>
      <c r="BL97" s="48">
        <v>10</v>
      </c>
    </row>
    <row r="98" spans="1:64" ht="15">
      <c r="A98" s="64" t="s">
        <v>299</v>
      </c>
      <c r="B98" s="64" t="s">
        <v>299</v>
      </c>
      <c r="C98" s="65"/>
      <c r="D98" s="66"/>
      <c r="E98" s="67"/>
      <c r="F98" s="68"/>
      <c r="G98" s="65"/>
      <c r="H98" s="69"/>
      <c r="I98" s="70"/>
      <c r="J98" s="70"/>
      <c r="K98" s="34" t="s">
        <v>65</v>
      </c>
      <c r="L98" s="77">
        <v>105</v>
      </c>
      <c r="M98" s="77"/>
      <c r="N98" s="72"/>
      <c r="O98" s="79" t="s">
        <v>176</v>
      </c>
      <c r="P98" s="81">
        <v>43653.72819444445</v>
      </c>
      <c r="Q98" s="79" t="s">
        <v>432</v>
      </c>
      <c r="R98" s="79"/>
      <c r="S98" s="79"/>
      <c r="T98" s="79"/>
      <c r="U98" s="82" t="s">
        <v>564</v>
      </c>
      <c r="V98" s="82" t="s">
        <v>564</v>
      </c>
      <c r="W98" s="81">
        <v>43653.72819444445</v>
      </c>
      <c r="X98" s="82" t="s">
        <v>790</v>
      </c>
      <c r="Y98" s="79"/>
      <c r="Z98" s="79"/>
      <c r="AA98" s="85" t="s">
        <v>979</v>
      </c>
      <c r="AB98" s="79"/>
      <c r="AC98" s="79" t="b">
        <v>0</v>
      </c>
      <c r="AD98" s="79">
        <v>96</v>
      </c>
      <c r="AE98" s="85" t="s">
        <v>1083</v>
      </c>
      <c r="AF98" s="79" t="b">
        <v>0</v>
      </c>
      <c r="AG98" s="79" t="s">
        <v>1096</v>
      </c>
      <c r="AH98" s="79"/>
      <c r="AI98" s="85" t="s">
        <v>1083</v>
      </c>
      <c r="AJ98" s="79" t="b">
        <v>0</v>
      </c>
      <c r="AK98" s="79">
        <v>0</v>
      </c>
      <c r="AL98" s="85" t="s">
        <v>1083</v>
      </c>
      <c r="AM98" s="79" t="s">
        <v>1109</v>
      </c>
      <c r="AN98" s="79" t="b">
        <v>0</v>
      </c>
      <c r="AO98" s="85" t="s">
        <v>979</v>
      </c>
      <c r="AP98" s="79" t="s">
        <v>176</v>
      </c>
      <c r="AQ98" s="79">
        <v>0</v>
      </c>
      <c r="AR98" s="79">
        <v>0</v>
      </c>
      <c r="AS98" s="79" t="s">
        <v>1127</v>
      </c>
      <c r="AT98" s="79" t="s">
        <v>1133</v>
      </c>
      <c r="AU98" s="79" t="s">
        <v>1138</v>
      </c>
      <c r="AV98" s="79" t="s">
        <v>1144</v>
      </c>
      <c r="AW98" s="79" t="s">
        <v>1151</v>
      </c>
      <c r="AX98" s="79" t="s">
        <v>1158</v>
      </c>
      <c r="AY98" s="79" t="s">
        <v>1161</v>
      </c>
      <c r="AZ98" s="82" t="s">
        <v>1167</v>
      </c>
      <c r="BA98">
        <v>1</v>
      </c>
      <c r="BB98" s="78" t="str">
        <f>REPLACE(INDEX(GroupVertices[Group],MATCH(Edges25[[#This Row],[Vertex 1]],GroupVertices[Vertex],0)),1,1,"")</f>
        <v>1</v>
      </c>
      <c r="BC98" s="78" t="str">
        <f>REPLACE(INDEX(GroupVertices[Group],MATCH(Edges25[[#This Row],[Vertex 2]],GroupVertices[Vertex],0)),1,1,"")</f>
        <v>1</v>
      </c>
      <c r="BD98" s="48">
        <v>0</v>
      </c>
      <c r="BE98" s="49">
        <v>0</v>
      </c>
      <c r="BF98" s="48">
        <v>0</v>
      </c>
      <c r="BG98" s="49">
        <v>0</v>
      </c>
      <c r="BH98" s="48">
        <v>0</v>
      </c>
      <c r="BI98" s="49">
        <v>0</v>
      </c>
      <c r="BJ98" s="48">
        <v>1</v>
      </c>
      <c r="BK98" s="49">
        <v>100</v>
      </c>
      <c r="BL98" s="48">
        <v>1</v>
      </c>
    </row>
    <row r="99" spans="1:64" ht="15">
      <c r="A99" s="64" t="s">
        <v>300</v>
      </c>
      <c r="B99" s="64" t="s">
        <v>378</v>
      </c>
      <c r="C99" s="65"/>
      <c r="D99" s="66"/>
      <c r="E99" s="67"/>
      <c r="F99" s="68"/>
      <c r="G99" s="65"/>
      <c r="H99" s="69"/>
      <c r="I99" s="70"/>
      <c r="J99" s="70"/>
      <c r="K99" s="34" t="s">
        <v>65</v>
      </c>
      <c r="L99" s="77">
        <v>106</v>
      </c>
      <c r="M99" s="77"/>
      <c r="N99" s="72"/>
      <c r="O99" s="79" t="s">
        <v>385</v>
      </c>
      <c r="P99" s="81">
        <v>43654.58902777778</v>
      </c>
      <c r="Q99" s="79" t="s">
        <v>433</v>
      </c>
      <c r="R99" s="79"/>
      <c r="S99" s="79"/>
      <c r="T99" s="79" t="s">
        <v>534</v>
      </c>
      <c r="U99" s="82" t="s">
        <v>565</v>
      </c>
      <c r="V99" s="82" t="s">
        <v>565</v>
      </c>
      <c r="W99" s="81">
        <v>43654.58902777778</v>
      </c>
      <c r="X99" s="82" t="s">
        <v>791</v>
      </c>
      <c r="Y99" s="79"/>
      <c r="Z99" s="79"/>
      <c r="AA99" s="85" t="s">
        <v>980</v>
      </c>
      <c r="AB99" s="79"/>
      <c r="AC99" s="79" t="b">
        <v>0</v>
      </c>
      <c r="AD99" s="79">
        <v>94</v>
      </c>
      <c r="AE99" s="85" t="s">
        <v>1083</v>
      </c>
      <c r="AF99" s="79" t="b">
        <v>0</v>
      </c>
      <c r="AG99" s="79" t="s">
        <v>1096</v>
      </c>
      <c r="AH99" s="79"/>
      <c r="AI99" s="85" t="s">
        <v>1083</v>
      </c>
      <c r="AJ99" s="79" t="b">
        <v>0</v>
      </c>
      <c r="AK99" s="79">
        <v>2</v>
      </c>
      <c r="AL99" s="85" t="s">
        <v>1083</v>
      </c>
      <c r="AM99" s="79" t="s">
        <v>1110</v>
      </c>
      <c r="AN99" s="79" t="b">
        <v>0</v>
      </c>
      <c r="AO99" s="85" t="s">
        <v>980</v>
      </c>
      <c r="AP99" s="79" t="s">
        <v>176</v>
      </c>
      <c r="AQ99" s="79">
        <v>0</v>
      </c>
      <c r="AR99" s="79">
        <v>0</v>
      </c>
      <c r="AS99" s="79"/>
      <c r="AT99" s="79"/>
      <c r="AU99" s="79"/>
      <c r="AV99" s="79"/>
      <c r="AW99" s="79"/>
      <c r="AX99" s="79"/>
      <c r="AY99" s="79"/>
      <c r="AZ99" s="79"/>
      <c r="BA99">
        <v>1</v>
      </c>
      <c r="BB99" s="78" t="str">
        <f>REPLACE(INDEX(GroupVertices[Group],MATCH(Edges25[[#This Row],[Vertex 1]],GroupVertices[Vertex],0)),1,1,"")</f>
        <v>5</v>
      </c>
      <c r="BC99" s="78" t="str">
        <f>REPLACE(INDEX(GroupVertices[Group],MATCH(Edges25[[#This Row],[Vertex 2]],GroupVertices[Vertex],0)),1,1,"")</f>
        <v>5</v>
      </c>
      <c r="BD99" s="48">
        <v>2</v>
      </c>
      <c r="BE99" s="49">
        <v>6.896551724137931</v>
      </c>
      <c r="BF99" s="48">
        <v>0</v>
      </c>
      <c r="BG99" s="49">
        <v>0</v>
      </c>
      <c r="BH99" s="48">
        <v>0</v>
      </c>
      <c r="BI99" s="49">
        <v>0</v>
      </c>
      <c r="BJ99" s="48">
        <v>27</v>
      </c>
      <c r="BK99" s="49">
        <v>93.10344827586206</v>
      </c>
      <c r="BL99" s="48">
        <v>29</v>
      </c>
    </row>
    <row r="100" spans="1:64" ht="15">
      <c r="A100" s="64" t="s">
        <v>301</v>
      </c>
      <c r="B100" s="64" t="s">
        <v>300</v>
      </c>
      <c r="C100" s="65"/>
      <c r="D100" s="66"/>
      <c r="E100" s="67"/>
      <c r="F100" s="68"/>
      <c r="G100" s="65"/>
      <c r="H100" s="69"/>
      <c r="I100" s="70"/>
      <c r="J100" s="70"/>
      <c r="K100" s="34" t="s">
        <v>65</v>
      </c>
      <c r="L100" s="77">
        <v>107</v>
      </c>
      <c r="M100" s="77"/>
      <c r="N100" s="72"/>
      <c r="O100" s="79" t="s">
        <v>385</v>
      </c>
      <c r="P100" s="81">
        <v>43654.628333333334</v>
      </c>
      <c r="Q100" s="79" t="s">
        <v>434</v>
      </c>
      <c r="R100" s="79"/>
      <c r="S100" s="79"/>
      <c r="T100" s="79"/>
      <c r="U100" s="79"/>
      <c r="V100" s="82" t="s">
        <v>654</v>
      </c>
      <c r="W100" s="81">
        <v>43654.628333333334</v>
      </c>
      <c r="X100" s="82" t="s">
        <v>792</v>
      </c>
      <c r="Y100" s="79"/>
      <c r="Z100" s="79"/>
      <c r="AA100" s="85" t="s">
        <v>981</v>
      </c>
      <c r="AB100" s="79"/>
      <c r="AC100" s="79" t="b">
        <v>0</v>
      </c>
      <c r="AD100" s="79">
        <v>0</v>
      </c>
      <c r="AE100" s="85" t="s">
        <v>1083</v>
      </c>
      <c r="AF100" s="79" t="b">
        <v>0</v>
      </c>
      <c r="AG100" s="79" t="s">
        <v>1096</v>
      </c>
      <c r="AH100" s="79"/>
      <c r="AI100" s="85" t="s">
        <v>1083</v>
      </c>
      <c r="AJ100" s="79" t="b">
        <v>0</v>
      </c>
      <c r="AK100" s="79">
        <v>2</v>
      </c>
      <c r="AL100" s="85" t="s">
        <v>980</v>
      </c>
      <c r="AM100" s="79" t="s">
        <v>1110</v>
      </c>
      <c r="AN100" s="79" t="b">
        <v>0</v>
      </c>
      <c r="AO100" s="85" t="s">
        <v>980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5</v>
      </c>
      <c r="BC100" s="78" t="str">
        <f>REPLACE(INDEX(GroupVertices[Group],MATCH(Edges25[[#This Row],[Vertex 2]],GroupVertices[Vertex],0)),1,1,"")</f>
        <v>5</v>
      </c>
      <c r="BD100" s="48">
        <v>1</v>
      </c>
      <c r="BE100" s="49">
        <v>4</v>
      </c>
      <c r="BF100" s="48">
        <v>0</v>
      </c>
      <c r="BG100" s="49">
        <v>0</v>
      </c>
      <c r="BH100" s="48">
        <v>0</v>
      </c>
      <c r="BI100" s="49">
        <v>0</v>
      </c>
      <c r="BJ100" s="48">
        <v>24</v>
      </c>
      <c r="BK100" s="49">
        <v>96</v>
      </c>
      <c r="BL100" s="48">
        <v>25</v>
      </c>
    </row>
    <row r="101" spans="1:64" ht="15">
      <c r="A101" s="64" t="s">
        <v>302</v>
      </c>
      <c r="B101" s="64" t="s">
        <v>302</v>
      </c>
      <c r="C101" s="65"/>
      <c r="D101" s="66"/>
      <c r="E101" s="67"/>
      <c r="F101" s="68"/>
      <c r="G101" s="65"/>
      <c r="H101" s="69"/>
      <c r="I101" s="70"/>
      <c r="J101" s="70"/>
      <c r="K101" s="34" t="s">
        <v>65</v>
      </c>
      <c r="L101" s="77">
        <v>108</v>
      </c>
      <c r="M101" s="77"/>
      <c r="N101" s="72"/>
      <c r="O101" s="79" t="s">
        <v>176</v>
      </c>
      <c r="P101" s="81">
        <v>43654.7296875</v>
      </c>
      <c r="Q101" s="79" t="s">
        <v>435</v>
      </c>
      <c r="R101" s="79"/>
      <c r="S101" s="79"/>
      <c r="T101" s="79" t="s">
        <v>535</v>
      </c>
      <c r="U101" s="82" t="s">
        <v>566</v>
      </c>
      <c r="V101" s="82" t="s">
        <v>566</v>
      </c>
      <c r="W101" s="81">
        <v>43654.7296875</v>
      </c>
      <c r="X101" s="82" t="s">
        <v>793</v>
      </c>
      <c r="Y101" s="79"/>
      <c r="Z101" s="79"/>
      <c r="AA101" s="85" t="s">
        <v>982</v>
      </c>
      <c r="AB101" s="79"/>
      <c r="AC101" s="79" t="b">
        <v>0</v>
      </c>
      <c r="AD101" s="79">
        <v>1</v>
      </c>
      <c r="AE101" s="85" t="s">
        <v>1083</v>
      </c>
      <c r="AF101" s="79" t="b">
        <v>0</v>
      </c>
      <c r="AG101" s="79" t="s">
        <v>1096</v>
      </c>
      <c r="AH101" s="79"/>
      <c r="AI101" s="85" t="s">
        <v>1083</v>
      </c>
      <c r="AJ101" s="79" t="b">
        <v>0</v>
      </c>
      <c r="AK101" s="79">
        <v>0</v>
      </c>
      <c r="AL101" s="85" t="s">
        <v>1083</v>
      </c>
      <c r="AM101" s="79" t="s">
        <v>1109</v>
      </c>
      <c r="AN101" s="79" t="b">
        <v>0</v>
      </c>
      <c r="AO101" s="85" t="s">
        <v>982</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16</v>
      </c>
      <c r="BK101" s="49">
        <v>100</v>
      </c>
      <c r="BL101" s="48">
        <v>16</v>
      </c>
    </row>
    <row r="102" spans="1:64" ht="15">
      <c r="A102" s="64" t="s">
        <v>303</v>
      </c>
      <c r="B102" s="64" t="s">
        <v>300</v>
      </c>
      <c r="C102" s="65"/>
      <c r="D102" s="66"/>
      <c r="E102" s="67"/>
      <c r="F102" s="68"/>
      <c r="G102" s="65"/>
      <c r="H102" s="69"/>
      <c r="I102" s="70"/>
      <c r="J102" s="70"/>
      <c r="K102" s="34" t="s">
        <v>65</v>
      </c>
      <c r="L102" s="77">
        <v>109</v>
      </c>
      <c r="M102" s="77"/>
      <c r="N102" s="72"/>
      <c r="O102" s="79" t="s">
        <v>385</v>
      </c>
      <c r="P102" s="81">
        <v>43654.84699074074</v>
      </c>
      <c r="Q102" s="79" t="s">
        <v>434</v>
      </c>
      <c r="R102" s="79"/>
      <c r="S102" s="79"/>
      <c r="T102" s="79"/>
      <c r="U102" s="79"/>
      <c r="V102" s="82" t="s">
        <v>655</v>
      </c>
      <c r="W102" s="81">
        <v>43654.84699074074</v>
      </c>
      <c r="X102" s="82" t="s">
        <v>794</v>
      </c>
      <c r="Y102" s="79"/>
      <c r="Z102" s="79"/>
      <c r="AA102" s="85" t="s">
        <v>983</v>
      </c>
      <c r="AB102" s="79"/>
      <c r="AC102" s="79" t="b">
        <v>0</v>
      </c>
      <c r="AD102" s="79">
        <v>0</v>
      </c>
      <c r="AE102" s="85" t="s">
        <v>1083</v>
      </c>
      <c r="AF102" s="79" t="b">
        <v>0</v>
      </c>
      <c r="AG102" s="79" t="s">
        <v>1096</v>
      </c>
      <c r="AH102" s="79"/>
      <c r="AI102" s="85" t="s">
        <v>1083</v>
      </c>
      <c r="AJ102" s="79" t="b">
        <v>0</v>
      </c>
      <c r="AK102" s="79">
        <v>6</v>
      </c>
      <c r="AL102" s="85" t="s">
        <v>980</v>
      </c>
      <c r="AM102" s="79" t="s">
        <v>1110</v>
      </c>
      <c r="AN102" s="79" t="b">
        <v>0</v>
      </c>
      <c r="AO102" s="85" t="s">
        <v>980</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5</v>
      </c>
      <c r="BC102" s="78" t="str">
        <f>REPLACE(INDEX(GroupVertices[Group],MATCH(Edges25[[#This Row],[Vertex 2]],GroupVertices[Vertex],0)),1,1,"")</f>
        <v>5</v>
      </c>
      <c r="BD102" s="48">
        <v>1</v>
      </c>
      <c r="BE102" s="49">
        <v>4</v>
      </c>
      <c r="BF102" s="48">
        <v>0</v>
      </c>
      <c r="BG102" s="49">
        <v>0</v>
      </c>
      <c r="BH102" s="48">
        <v>0</v>
      </c>
      <c r="BI102" s="49">
        <v>0</v>
      </c>
      <c r="BJ102" s="48">
        <v>24</v>
      </c>
      <c r="BK102" s="49">
        <v>96</v>
      </c>
      <c r="BL102" s="48">
        <v>25</v>
      </c>
    </row>
    <row r="103" spans="1:64" ht="15">
      <c r="A103" s="64" t="s">
        <v>304</v>
      </c>
      <c r="B103" s="64" t="s">
        <v>304</v>
      </c>
      <c r="C103" s="65"/>
      <c r="D103" s="66"/>
      <c r="E103" s="67"/>
      <c r="F103" s="68"/>
      <c r="G103" s="65"/>
      <c r="H103" s="69"/>
      <c r="I103" s="70"/>
      <c r="J103" s="70"/>
      <c r="K103" s="34" t="s">
        <v>65</v>
      </c>
      <c r="L103" s="77">
        <v>110</v>
      </c>
      <c r="M103" s="77"/>
      <c r="N103" s="72"/>
      <c r="O103" s="79" t="s">
        <v>176</v>
      </c>
      <c r="P103" s="81">
        <v>43654.9234375</v>
      </c>
      <c r="Q103" s="79" t="s">
        <v>436</v>
      </c>
      <c r="R103" s="82" t="s">
        <v>499</v>
      </c>
      <c r="S103" s="79" t="s">
        <v>519</v>
      </c>
      <c r="T103" s="79"/>
      <c r="U103" s="79"/>
      <c r="V103" s="82" t="s">
        <v>656</v>
      </c>
      <c r="W103" s="81">
        <v>43654.9234375</v>
      </c>
      <c r="X103" s="82" t="s">
        <v>795</v>
      </c>
      <c r="Y103" s="79"/>
      <c r="Z103" s="79"/>
      <c r="AA103" s="85" t="s">
        <v>984</v>
      </c>
      <c r="AB103" s="79"/>
      <c r="AC103" s="79" t="b">
        <v>0</v>
      </c>
      <c r="AD103" s="79">
        <v>0</v>
      </c>
      <c r="AE103" s="85" t="s">
        <v>1083</v>
      </c>
      <c r="AF103" s="79" t="b">
        <v>0</v>
      </c>
      <c r="AG103" s="79" t="s">
        <v>1097</v>
      </c>
      <c r="AH103" s="79"/>
      <c r="AI103" s="85" t="s">
        <v>1083</v>
      </c>
      <c r="AJ103" s="79" t="b">
        <v>0</v>
      </c>
      <c r="AK103" s="79">
        <v>0</v>
      </c>
      <c r="AL103" s="85" t="s">
        <v>1083</v>
      </c>
      <c r="AM103" s="79" t="s">
        <v>1116</v>
      </c>
      <c r="AN103" s="79" t="b">
        <v>0</v>
      </c>
      <c r="AO103" s="85" t="s">
        <v>984</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0</v>
      </c>
      <c r="BE103" s="49">
        <v>0</v>
      </c>
      <c r="BF103" s="48">
        <v>0</v>
      </c>
      <c r="BG103" s="49">
        <v>0</v>
      </c>
      <c r="BH103" s="48">
        <v>0</v>
      </c>
      <c r="BI103" s="49">
        <v>0</v>
      </c>
      <c r="BJ103" s="48">
        <v>12</v>
      </c>
      <c r="BK103" s="49">
        <v>100</v>
      </c>
      <c r="BL103" s="48">
        <v>12</v>
      </c>
    </row>
    <row r="104" spans="1:64" ht="15">
      <c r="A104" s="64" t="s">
        <v>305</v>
      </c>
      <c r="B104" s="64" t="s">
        <v>305</v>
      </c>
      <c r="C104" s="65"/>
      <c r="D104" s="66"/>
      <c r="E104" s="67"/>
      <c r="F104" s="68"/>
      <c r="G104" s="65"/>
      <c r="H104" s="69"/>
      <c r="I104" s="70"/>
      <c r="J104" s="70"/>
      <c r="K104" s="34" t="s">
        <v>65</v>
      </c>
      <c r="L104" s="77">
        <v>111</v>
      </c>
      <c r="M104" s="77"/>
      <c r="N104" s="72"/>
      <c r="O104" s="79" t="s">
        <v>176</v>
      </c>
      <c r="P104" s="81">
        <v>43654.99140046296</v>
      </c>
      <c r="Q104" s="79" t="s">
        <v>437</v>
      </c>
      <c r="R104" s="79"/>
      <c r="S104" s="79"/>
      <c r="T104" s="79"/>
      <c r="U104" s="79"/>
      <c r="V104" s="82" t="s">
        <v>657</v>
      </c>
      <c r="W104" s="81">
        <v>43654.99140046296</v>
      </c>
      <c r="X104" s="82" t="s">
        <v>796</v>
      </c>
      <c r="Y104" s="79"/>
      <c r="Z104" s="79"/>
      <c r="AA104" s="85" t="s">
        <v>985</v>
      </c>
      <c r="AB104" s="79"/>
      <c r="AC104" s="79" t="b">
        <v>0</v>
      </c>
      <c r="AD104" s="79">
        <v>0</v>
      </c>
      <c r="AE104" s="85" t="s">
        <v>1083</v>
      </c>
      <c r="AF104" s="79" t="b">
        <v>0</v>
      </c>
      <c r="AG104" s="79" t="s">
        <v>1099</v>
      </c>
      <c r="AH104" s="79"/>
      <c r="AI104" s="85" t="s">
        <v>1083</v>
      </c>
      <c r="AJ104" s="79" t="b">
        <v>0</v>
      </c>
      <c r="AK104" s="79">
        <v>0</v>
      </c>
      <c r="AL104" s="85" t="s">
        <v>1083</v>
      </c>
      <c r="AM104" s="79" t="s">
        <v>1109</v>
      </c>
      <c r="AN104" s="79" t="b">
        <v>0</v>
      </c>
      <c r="AO104" s="85" t="s">
        <v>985</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49</v>
      </c>
      <c r="BK104" s="49">
        <v>100</v>
      </c>
      <c r="BL104" s="48">
        <v>49</v>
      </c>
    </row>
    <row r="105" spans="1:64" ht="15">
      <c r="A105" s="64" t="s">
        <v>306</v>
      </c>
      <c r="B105" s="64" t="s">
        <v>306</v>
      </c>
      <c r="C105" s="65"/>
      <c r="D105" s="66"/>
      <c r="E105" s="67"/>
      <c r="F105" s="68"/>
      <c r="G105" s="65"/>
      <c r="H105" s="69"/>
      <c r="I105" s="70"/>
      <c r="J105" s="70"/>
      <c r="K105" s="34" t="s">
        <v>65</v>
      </c>
      <c r="L105" s="77">
        <v>112</v>
      </c>
      <c r="M105" s="77"/>
      <c r="N105" s="72"/>
      <c r="O105" s="79" t="s">
        <v>176</v>
      </c>
      <c r="P105" s="81">
        <v>43657.677083333336</v>
      </c>
      <c r="Q105" s="79" t="s">
        <v>438</v>
      </c>
      <c r="R105" s="79"/>
      <c r="S105" s="79"/>
      <c r="T105" s="79"/>
      <c r="U105" s="82" t="s">
        <v>567</v>
      </c>
      <c r="V105" s="82" t="s">
        <v>567</v>
      </c>
      <c r="W105" s="81">
        <v>43657.677083333336</v>
      </c>
      <c r="X105" s="82" t="s">
        <v>797</v>
      </c>
      <c r="Y105" s="79"/>
      <c r="Z105" s="79"/>
      <c r="AA105" s="85" t="s">
        <v>986</v>
      </c>
      <c r="AB105" s="79"/>
      <c r="AC105" s="79" t="b">
        <v>0</v>
      </c>
      <c r="AD105" s="79">
        <v>1</v>
      </c>
      <c r="AE105" s="85" t="s">
        <v>1083</v>
      </c>
      <c r="AF105" s="79" t="b">
        <v>0</v>
      </c>
      <c r="AG105" s="79" t="s">
        <v>1096</v>
      </c>
      <c r="AH105" s="79"/>
      <c r="AI105" s="85" t="s">
        <v>1083</v>
      </c>
      <c r="AJ105" s="79" t="b">
        <v>0</v>
      </c>
      <c r="AK105" s="79">
        <v>0</v>
      </c>
      <c r="AL105" s="85" t="s">
        <v>1083</v>
      </c>
      <c r="AM105" s="79" t="s">
        <v>1118</v>
      </c>
      <c r="AN105" s="79" t="b">
        <v>0</v>
      </c>
      <c r="AO105" s="85" t="s">
        <v>986</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9</v>
      </c>
      <c r="BK105" s="49">
        <v>100</v>
      </c>
      <c r="BL105" s="48">
        <v>9</v>
      </c>
    </row>
    <row r="106" spans="1:64" ht="15">
      <c r="A106" s="64" t="s">
        <v>307</v>
      </c>
      <c r="B106" s="64" t="s">
        <v>307</v>
      </c>
      <c r="C106" s="65"/>
      <c r="D106" s="66"/>
      <c r="E106" s="67"/>
      <c r="F106" s="68"/>
      <c r="G106" s="65"/>
      <c r="H106" s="69"/>
      <c r="I106" s="70"/>
      <c r="J106" s="70"/>
      <c r="K106" s="34" t="s">
        <v>65</v>
      </c>
      <c r="L106" s="77">
        <v>113</v>
      </c>
      <c r="M106" s="77"/>
      <c r="N106" s="72"/>
      <c r="O106" s="79" t="s">
        <v>176</v>
      </c>
      <c r="P106" s="81">
        <v>43658.39361111111</v>
      </c>
      <c r="Q106" s="82" t="s">
        <v>439</v>
      </c>
      <c r="R106" s="79" t="s">
        <v>500</v>
      </c>
      <c r="S106" s="79" t="s">
        <v>521</v>
      </c>
      <c r="T106" s="79"/>
      <c r="U106" s="79"/>
      <c r="V106" s="82" t="s">
        <v>658</v>
      </c>
      <c r="W106" s="81">
        <v>43658.39361111111</v>
      </c>
      <c r="X106" s="82" t="s">
        <v>798</v>
      </c>
      <c r="Y106" s="79"/>
      <c r="Z106" s="79"/>
      <c r="AA106" s="85" t="s">
        <v>987</v>
      </c>
      <c r="AB106" s="79"/>
      <c r="AC106" s="79" t="b">
        <v>0</v>
      </c>
      <c r="AD106" s="79">
        <v>0</v>
      </c>
      <c r="AE106" s="85" t="s">
        <v>1083</v>
      </c>
      <c r="AF106" s="79" t="b">
        <v>0</v>
      </c>
      <c r="AG106" s="79" t="s">
        <v>1100</v>
      </c>
      <c r="AH106" s="79"/>
      <c r="AI106" s="85" t="s">
        <v>1083</v>
      </c>
      <c r="AJ106" s="79" t="b">
        <v>0</v>
      </c>
      <c r="AK106" s="79">
        <v>0</v>
      </c>
      <c r="AL106" s="85" t="s">
        <v>1083</v>
      </c>
      <c r="AM106" s="79" t="s">
        <v>1113</v>
      </c>
      <c r="AN106" s="79" t="b">
        <v>0</v>
      </c>
      <c r="AO106" s="85" t="s">
        <v>987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0</v>
      </c>
      <c r="BK106" s="49">
        <v>0</v>
      </c>
      <c r="BL106" s="48">
        <v>0</v>
      </c>
    </row>
    <row r="107" spans="1:64" ht="15">
      <c r="A107" s="64" t="s">
        <v>308</v>
      </c>
      <c r="B107" s="64" t="s">
        <v>308</v>
      </c>
      <c r="C107" s="65"/>
      <c r="D107" s="66"/>
      <c r="E107" s="67"/>
      <c r="F107" s="68"/>
      <c r="G107" s="65"/>
      <c r="H107" s="69"/>
      <c r="I107" s="70"/>
      <c r="J107" s="70"/>
      <c r="K107" s="34" t="s">
        <v>65</v>
      </c>
      <c r="L107" s="77">
        <v>114</v>
      </c>
      <c r="M107" s="77"/>
      <c r="N107" s="72"/>
      <c r="O107" s="79" t="s">
        <v>176</v>
      </c>
      <c r="P107" s="81">
        <v>43658.96994212963</v>
      </c>
      <c r="Q107" s="79" t="s">
        <v>440</v>
      </c>
      <c r="R107" s="79"/>
      <c r="S107" s="79"/>
      <c r="T107" s="79"/>
      <c r="U107" s="82" t="s">
        <v>568</v>
      </c>
      <c r="V107" s="82" t="s">
        <v>568</v>
      </c>
      <c r="W107" s="81">
        <v>43658.96994212963</v>
      </c>
      <c r="X107" s="82" t="s">
        <v>799</v>
      </c>
      <c r="Y107" s="79"/>
      <c r="Z107" s="79"/>
      <c r="AA107" s="85" t="s">
        <v>988</v>
      </c>
      <c r="AB107" s="79"/>
      <c r="AC107" s="79" t="b">
        <v>0</v>
      </c>
      <c r="AD107" s="79">
        <v>25</v>
      </c>
      <c r="AE107" s="85" t="s">
        <v>1083</v>
      </c>
      <c r="AF107" s="79" t="b">
        <v>0</v>
      </c>
      <c r="AG107" s="79" t="s">
        <v>1096</v>
      </c>
      <c r="AH107" s="79"/>
      <c r="AI107" s="85" t="s">
        <v>1083</v>
      </c>
      <c r="AJ107" s="79" t="b">
        <v>0</v>
      </c>
      <c r="AK107" s="79">
        <v>0</v>
      </c>
      <c r="AL107" s="85" t="s">
        <v>1083</v>
      </c>
      <c r="AM107" s="79" t="s">
        <v>1109</v>
      </c>
      <c r="AN107" s="79" t="b">
        <v>0</v>
      </c>
      <c r="AO107" s="85" t="s">
        <v>988</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3</v>
      </c>
      <c r="BK107" s="49">
        <v>100</v>
      </c>
      <c r="BL107" s="48">
        <v>3</v>
      </c>
    </row>
    <row r="108" spans="1:64" ht="15">
      <c r="A108" s="64" t="s">
        <v>309</v>
      </c>
      <c r="B108" s="64" t="s">
        <v>309</v>
      </c>
      <c r="C108" s="65"/>
      <c r="D108" s="66"/>
      <c r="E108" s="67"/>
      <c r="F108" s="68"/>
      <c r="G108" s="65"/>
      <c r="H108" s="69"/>
      <c r="I108" s="70"/>
      <c r="J108" s="70"/>
      <c r="K108" s="34" t="s">
        <v>65</v>
      </c>
      <c r="L108" s="77">
        <v>115</v>
      </c>
      <c r="M108" s="77"/>
      <c r="N108" s="72"/>
      <c r="O108" s="79" t="s">
        <v>176</v>
      </c>
      <c r="P108" s="81">
        <v>43660.96325231482</v>
      </c>
      <c r="Q108" s="79" t="s">
        <v>441</v>
      </c>
      <c r="R108" s="79"/>
      <c r="S108" s="79"/>
      <c r="T108" s="79"/>
      <c r="U108" s="82" t="s">
        <v>569</v>
      </c>
      <c r="V108" s="82" t="s">
        <v>569</v>
      </c>
      <c r="W108" s="81">
        <v>43660.96325231482</v>
      </c>
      <c r="X108" s="82" t="s">
        <v>800</v>
      </c>
      <c r="Y108" s="79"/>
      <c r="Z108" s="79"/>
      <c r="AA108" s="85" t="s">
        <v>989</v>
      </c>
      <c r="AB108" s="85" t="s">
        <v>1077</v>
      </c>
      <c r="AC108" s="79" t="b">
        <v>0</v>
      </c>
      <c r="AD108" s="79">
        <v>0</v>
      </c>
      <c r="AE108" s="85" t="s">
        <v>1088</v>
      </c>
      <c r="AF108" s="79" t="b">
        <v>0</v>
      </c>
      <c r="AG108" s="79" t="s">
        <v>1096</v>
      </c>
      <c r="AH108" s="79"/>
      <c r="AI108" s="85" t="s">
        <v>1083</v>
      </c>
      <c r="AJ108" s="79" t="b">
        <v>0</v>
      </c>
      <c r="AK108" s="79">
        <v>0</v>
      </c>
      <c r="AL108" s="85" t="s">
        <v>1083</v>
      </c>
      <c r="AM108" s="79" t="s">
        <v>1109</v>
      </c>
      <c r="AN108" s="79" t="b">
        <v>0</v>
      </c>
      <c r="AO108" s="85" t="s">
        <v>1077</v>
      </c>
      <c r="AP108" s="79" t="s">
        <v>176</v>
      </c>
      <c r="AQ108" s="79">
        <v>0</v>
      </c>
      <c r="AR108" s="79">
        <v>0</v>
      </c>
      <c r="AS108" s="79" t="s">
        <v>1128</v>
      </c>
      <c r="AT108" s="79" t="s">
        <v>1131</v>
      </c>
      <c r="AU108" s="79" t="s">
        <v>1136</v>
      </c>
      <c r="AV108" s="79" t="s">
        <v>1145</v>
      </c>
      <c r="AW108" s="79" t="s">
        <v>1152</v>
      </c>
      <c r="AX108" s="79" t="s">
        <v>1159</v>
      </c>
      <c r="AY108" s="79" t="s">
        <v>1161</v>
      </c>
      <c r="AZ108" s="82" t="s">
        <v>1168</v>
      </c>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2</v>
      </c>
      <c r="BK108" s="49">
        <v>100</v>
      </c>
      <c r="BL108" s="48">
        <v>2</v>
      </c>
    </row>
    <row r="109" spans="1:64" ht="15">
      <c r="A109" s="64" t="s">
        <v>310</v>
      </c>
      <c r="B109" s="64" t="s">
        <v>310</v>
      </c>
      <c r="C109" s="65"/>
      <c r="D109" s="66"/>
      <c r="E109" s="67"/>
      <c r="F109" s="68"/>
      <c r="G109" s="65"/>
      <c r="H109" s="69"/>
      <c r="I109" s="70"/>
      <c r="J109" s="70"/>
      <c r="K109" s="34" t="s">
        <v>65</v>
      </c>
      <c r="L109" s="77">
        <v>116</v>
      </c>
      <c r="M109" s="77"/>
      <c r="N109" s="72"/>
      <c r="O109" s="79" t="s">
        <v>176</v>
      </c>
      <c r="P109" s="81">
        <v>43661.37793981482</v>
      </c>
      <c r="Q109" s="79" t="s">
        <v>442</v>
      </c>
      <c r="R109" s="79"/>
      <c r="S109" s="79"/>
      <c r="T109" s="79"/>
      <c r="U109" s="82" t="s">
        <v>570</v>
      </c>
      <c r="V109" s="82" t="s">
        <v>570</v>
      </c>
      <c r="W109" s="81">
        <v>43661.37793981482</v>
      </c>
      <c r="X109" s="82" t="s">
        <v>801</v>
      </c>
      <c r="Y109" s="79"/>
      <c r="Z109" s="79"/>
      <c r="AA109" s="85" t="s">
        <v>990</v>
      </c>
      <c r="AB109" s="79"/>
      <c r="AC109" s="79" t="b">
        <v>0</v>
      </c>
      <c r="AD109" s="79">
        <v>0</v>
      </c>
      <c r="AE109" s="85" t="s">
        <v>1083</v>
      </c>
      <c r="AF109" s="79" t="b">
        <v>0</v>
      </c>
      <c r="AG109" s="79" t="s">
        <v>1096</v>
      </c>
      <c r="AH109" s="79"/>
      <c r="AI109" s="85" t="s">
        <v>1083</v>
      </c>
      <c r="AJ109" s="79" t="b">
        <v>0</v>
      </c>
      <c r="AK109" s="79">
        <v>0</v>
      </c>
      <c r="AL109" s="85" t="s">
        <v>1083</v>
      </c>
      <c r="AM109" s="79" t="s">
        <v>1109</v>
      </c>
      <c r="AN109" s="79" t="b">
        <v>0</v>
      </c>
      <c r="AO109" s="85" t="s">
        <v>990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18</v>
      </c>
      <c r="BK109" s="49">
        <v>100</v>
      </c>
      <c r="BL109" s="48">
        <v>18</v>
      </c>
    </row>
    <row r="110" spans="1:64" ht="15">
      <c r="A110" s="64" t="s">
        <v>311</v>
      </c>
      <c r="B110" s="64" t="s">
        <v>327</v>
      </c>
      <c r="C110" s="65"/>
      <c r="D110" s="66"/>
      <c r="E110" s="67"/>
      <c r="F110" s="68"/>
      <c r="G110" s="65"/>
      <c r="H110" s="69"/>
      <c r="I110" s="70"/>
      <c r="J110" s="70"/>
      <c r="K110" s="34" t="s">
        <v>65</v>
      </c>
      <c r="L110" s="77">
        <v>117</v>
      </c>
      <c r="M110" s="77"/>
      <c r="N110" s="72"/>
      <c r="O110" s="79" t="s">
        <v>385</v>
      </c>
      <c r="P110" s="81">
        <v>43664.288668981484</v>
      </c>
      <c r="Q110" s="79" t="s">
        <v>443</v>
      </c>
      <c r="R110" s="79"/>
      <c r="S110" s="79"/>
      <c r="T110" s="79"/>
      <c r="U110" s="79"/>
      <c r="V110" s="82" t="s">
        <v>659</v>
      </c>
      <c r="W110" s="81">
        <v>43664.288668981484</v>
      </c>
      <c r="X110" s="82" t="s">
        <v>802</v>
      </c>
      <c r="Y110" s="79"/>
      <c r="Z110" s="79"/>
      <c r="AA110" s="85" t="s">
        <v>991</v>
      </c>
      <c r="AB110" s="79"/>
      <c r="AC110" s="79" t="b">
        <v>0</v>
      </c>
      <c r="AD110" s="79">
        <v>0</v>
      </c>
      <c r="AE110" s="85" t="s">
        <v>1083</v>
      </c>
      <c r="AF110" s="79" t="b">
        <v>0</v>
      </c>
      <c r="AG110" s="79" t="s">
        <v>1096</v>
      </c>
      <c r="AH110" s="79"/>
      <c r="AI110" s="85" t="s">
        <v>1083</v>
      </c>
      <c r="AJ110" s="79" t="b">
        <v>0</v>
      </c>
      <c r="AK110" s="79">
        <v>10</v>
      </c>
      <c r="AL110" s="85" t="s">
        <v>1031</v>
      </c>
      <c r="AM110" s="79" t="s">
        <v>1109</v>
      </c>
      <c r="AN110" s="79" t="b">
        <v>0</v>
      </c>
      <c r="AO110" s="85" t="s">
        <v>1031</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4</v>
      </c>
      <c r="BD110" s="48">
        <v>0</v>
      </c>
      <c r="BE110" s="49">
        <v>0</v>
      </c>
      <c r="BF110" s="48">
        <v>1</v>
      </c>
      <c r="BG110" s="49">
        <v>4.545454545454546</v>
      </c>
      <c r="BH110" s="48">
        <v>0</v>
      </c>
      <c r="BI110" s="49">
        <v>0</v>
      </c>
      <c r="BJ110" s="48">
        <v>21</v>
      </c>
      <c r="BK110" s="49">
        <v>95.45454545454545</v>
      </c>
      <c r="BL110" s="48">
        <v>22</v>
      </c>
    </row>
    <row r="111" spans="1:64" ht="15">
      <c r="A111" s="64" t="s">
        <v>312</v>
      </c>
      <c r="B111" s="64" t="s">
        <v>328</v>
      </c>
      <c r="C111" s="65"/>
      <c r="D111" s="66"/>
      <c r="E111" s="67"/>
      <c r="F111" s="68"/>
      <c r="G111" s="65"/>
      <c r="H111" s="69"/>
      <c r="I111" s="70"/>
      <c r="J111" s="70"/>
      <c r="K111" s="34" t="s">
        <v>65</v>
      </c>
      <c r="L111" s="77">
        <v>118</v>
      </c>
      <c r="M111" s="77"/>
      <c r="N111" s="72"/>
      <c r="O111" s="79" t="s">
        <v>385</v>
      </c>
      <c r="P111" s="81">
        <v>43647.47523148148</v>
      </c>
      <c r="Q111" s="79" t="s">
        <v>420</v>
      </c>
      <c r="R111" s="79"/>
      <c r="S111" s="79"/>
      <c r="T111" s="79"/>
      <c r="U111" s="79"/>
      <c r="V111" s="82" t="s">
        <v>660</v>
      </c>
      <c r="W111" s="81">
        <v>43647.47523148148</v>
      </c>
      <c r="X111" s="82" t="s">
        <v>803</v>
      </c>
      <c r="Y111" s="79"/>
      <c r="Z111" s="79"/>
      <c r="AA111" s="85" t="s">
        <v>992</v>
      </c>
      <c r="AB111" s="79"/>
      <c r="AC111" s="79" t="b">
        <v>0</v>
      </c>
      <c r="AD111" s="79">
        <v>0</v>
      </c>
      <c r="AE111" s="85" t="s">
        <v>1083</v>
      </c>
      <c r="AF111" s="79" t="b">
        <v>0</v>
      </c>
      <c r="AG111" s="79" t="s">
        <v>1096</v>
      </c>
      <c r="AH111" s="79"/>
      <c r="AI111" s="85" t="s">
        <v>1083</v>
      </c>
      <c r="AJ111" s="79" t="b">
        <v>0</v>
      </c>
      <c r="AK111" s="79">
        <v>7</v>
      </c>
      <c r="AL111" s="85" t="s">
        <v>1017</v>
      </c>
      <c r="AM111" s="79" t="s">
        <v>1110</v>
      </c>
      <c r="AN111" s="79" t="b">
        <v>0</v>
      </c>
      <c r="AO111" s="85" t="s">
        <v>1017</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4</v>
      </c>
      <c r="BC111" s="78" t="str">
        <f>REPLACE(INDEX(GroupVertices[Group],MATCH(Edges25[[#This Row],[Vertex 2]],GroupVertices[Vertex],0)),1,1,"")</f>
        <v>4</v>
      </c>
      <c r="BD111" s="48">
        <v>0</v>
      </c>
      <c r="BE111" s="49">
        <v>0</v>
      </c>
      <c r="BF111" s="48">
        <v>1</v>
      </c>
      <c r="BG111" s="49">
        <v>3.5714285714285716</v>
      </c>
      <c r="BH111" s="48">
        <v>0</v>
      </c>
      <c r="BI111" s="49">
        <v>0</v>
      </c>
      <c r="BJ111" s="48">
        <v>27</v>
      </c>
      <c r="BK111" s="49">
        <v>96.42857142857143</v>
      </c>
      <c r="BL111" s="48">
        <v>28</v>
      </c>
    </row>
    <row r="112" spans="1:64" ht="15">
      <c r="A112" s="64" t="s">
        <v>312</v>
      </c>
      <c r="B112" s="64" t="s">
        <v>327</v>
      </c>
      <c r="C112" s="65"/>
      <c r="D112" s="66"/>
      <c r="E112" s="67"/>
      <c r="F112" s="68"/>
      <c r="G112" s="65"/>
      <c r="H112" s="69"/>
      <c r="I112" s="70"/>
      <c r="J112" s="70"/>
      <c r="K112" s="34" t="s">
        <v>65</v>
      </c>
      <c r="L112" s="77">
        <v>119</v>
      </c>
      <c r="M112" s="77"/>
      <c r="N112" s="72"/>
      <c r="O112" s="79" t="s">
        <v>385</v>
      </c>
      <c r="P112" s="81">
        <v>43664.41428240741</v>
      </c>
      <c r="Q112" s="79" t="s">
        <v>443</v>
      </c>
      <c r="R112" s="79"/>
      <c r="S112" s="79"/>
      <c r="T112" s="79"/>
      <c r="U112" s="79"/>
      <c r="V112" s="82" t="s">
        <v>660</v>
      </c>
      <c r="W112" s="81">
        <v>43664.41428240741</v>
      </c>
      <c r="X112" s="82" t="s">
        <v>804</v>
      </c>
      <c r="Y112" s="79"/>
      <c r="Z112" s="79"/>
      <c r="AA112" s="85" t="s">
        <v>993</v>
      </c>
      <c r="AB112" s="79"/>
      <c r="AC112" s="79" t="b">
        <v>0</v>
      </c>
      <c r="AD112" s="79">
        <v>0</v>
      </c>
      <c r="AE112" s="85" t="s">
        <v>1083</v>
      </c>
      <c r="AF112" s="79" t="b">
        <v>0</v>
      </c>
      <c r="AG112" s="79" t="s">
        <v>1096</v>
      </c>
      <c r="AH112" s="79"/>
      <c r="AI112" s="85" t="s">
        <v>1083</v>
      </c>
      <c r="AJ112" s="79" t="b">
        <v>0</v>
      </c>
      <c r="AK112" s="79">
        <v>10</v>
      </c>
      <c r="AL112" s="85" t="s">
        <v>1031</v>
      </c>
      <c r="AM112" s="79" t="s">
        <v>1110</v>
      </c>
      <c r="AN112" s="79" t="b">
        <v>0</v>
      </c>
      <c r="AO112" s="85" t="s">
        <v>1031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4</v>
      </c>
      <c r="BC112" s="78" t="str">
        <f>REPLACE(INDEX(GroupVertices[Group],MATCH(Edges25[[#This Row],[Vertex 2]],GroupVertices[Vertex],0)),1,1,"")</f>
        <v>4</v>
      </c>
      <c r="BD112" s="48">
        <v>0</v>
      </c>
      <c r="BE112" s="49">
        <v>0</v>
      </c>
      <c r="BF112" s="48">
        <v>1</v>
      </c>
      <c r="BG112" s="49">
        <v>4.545454545454546</v>
      </c>
      <c r="BH112" s="48">
        <v>0</v>
      </c>
      <c r="BI112" s="49">
        <v>0</v>
      </c>
      <c r="BJ112" s="48">
        <v>21</v>
      </c>
      <c r="BK112" s="49">
        <v>95.45454545454545</v>
      </c>
      <c r="BL112" s="48">
        <v>22</v>
      </c>
    </row>
    <row r="113" spans="1:64" ht="15">
      <c r="A113" s="64" t="s">
        <v>313</v>
      </c>
      <c r="B113" s="64" t="s">
        <v>327</v>
      </c>
      <c r="C113" s="65"/>
      <c r="D113" s="66"/>
      <c r="E113" s="67"/>
      <c r="F113" s="68"/>
      <c r="G113" s="65"/>
      <c r="H113" s="69"/>
      <c r="I113" s="70"/>
      <c r="J113" s="70"/>
      <c r="K113" s="34" t="s">
        <v>65</v>
      </c>
      <c r="L113" s="77">
        <v>120</v>
      </c>
      <c r="M113" s="77"/>
      <c r="N113" s="72"/>
      <c r="O113" s="79" t="s">
        <v>385</v>
      </c>
      <c r="P113" s="81">
        <v>43664.422476851854</v>
      </c>
      <c r="Q113" s="79" t="s">
        <v>443</v>
      </c>
      <c r="R113" s="79"/>
      <c r="S113" s="79"/>
      <c r="T113" s="79"/>
      <c r="U113" s="79"/>
      <c r="V113" s="82" t="s">
        <v>661</v>
      </c>
      <c r="W113" s="81">
        <v>43664.422476851854</v>
      </c>
      <c r="X113" s="82" t="s">
        <v>805</v>
      </c>
      <c r="Y113" s="79"/>
      <c r="Z113" s="79"/>
      <c r="AA113" s="85" t="s">
        <v>994</v>
      </c>
      <c r="AB113" s="79"/>
      <c r="AC113" s="79" t="b">
        <v>0</v>
      </c>
      <c r="AD113" s="79">
        <v>0</v>
      </c>
      <c r="AE113" s="85" t="s">
        <v>1083</v>
      </c>
      <c r="AF113" s="79" t="b">
        <v>0</v>
      </c>
      <c r="AG113" s="79" t="s">
        <v>1096</v>
      </c>
      <c r="AH113" s="79"/>
      <c r="AI113" s="85" t="s">
        <v>1083</v>
      </c>
      <c r="AJ113" s="79" t="b">
        <v>0</v>
      </c>
      <c r="AK113" s="79">
        <v>10</v>
      </c>
      <c r="AL113" s="85" t="s">
        <v>1031</v>
      </c>
      <c r="AM113" s="79" t="s">
        <v>1110</v>
      </c>
      <c r="AN113" s="79" t="b">
        <v>0</v>
      </c>
      <c r="AO113" s="85" t="s">
        <v>1031</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v>0</v>
      </c>
      <c r="BE113" s="49">
        <v>0</v>
      </c>
      <c r="BF113" s="48">
        <v>1</v>
      </c>
      <c r="BG113" s="49">
        <v>4.545454545454546</v>
      </c>
      <c r="BH113" s="48">
        <v>0</v>
      </c>
      <c r="BI113" s="49">
        <v>0</v>
      </c>
      <c r="BJ113" s="48">
        <v>21</v>
      </c>
      <c r="BK113" s="49">
        <v>95.45454545454545</v>
      </c>
      <c r="BL113" s="48">
        <v>22</v>
      </c>
    </row>
    <row r="114" spans="1:64" ht="15">
      <c r="A114" s="64" t="s">
        <v>314</v>
      </c>
      <c r="B114" s="64" t="s">
        <v>327</v>
      </c>
      <c r="C114" s="65"/>
      <c r="D114" s="66"/>
      <c r="E114" s="67"/>
      <c r="F114" s="68"/>
      <c r="G114" s="65"/>
      <c r="H114" s="69"/>
      <c r="I114" s="70"/>
      <c r="J114" s="70"/>
      <c r="K114" s="34" t="s">
        <v>65</v>
      </c>
      <c r="L114" s="77">
        <v>121</v>
      </c>
      <c r="M114" s="77"/>
      <c r="N114" s="72"/>
      <c r="O114" s="79" t="s">
        <v>385</v>
      </c>
      <c r="P114" s="81">
        <v>43664.430972222224</v>
      </c>
      <c r="Q114" s="79" t="s">
        <v>443</v>
      </c>
      <c r="R114" s="79"/>
      <c r="S114" s="79"/>
      <c r="T114" s="79"/>
      <c r="U114" s="79"/>
      <c r="V114" s="82" t="s">
        <v>662</v>
      </c>
      <c r="W114" s="81">
        <v>43664.430972222224</v>
      </c>
      <c r="X114" s="82" t="s">
        <v>806</v>
      </c>
      <c r="Y114" s="79"/>
      <c r="Z114" s="79"/>
      <c r="AA114" s="85" t="s">
        <v>995</v>
      </c>
      <c r="AB114" s="79"/>
      <c r="AC114" s="79" t="b">
        <v>0</v>
      </c>
      <c r="AD114" s="79">
        <v>0</v>
      </c>
      <c r="AE114" s="85" t="s">
        <v>1083</v>
      </c>
      <c r="AF114" s="79" t="b">
        <v>0</v>
      </c>
      <c r="AG114" s="79" t="s">
        <v>1096</v>
      </c>
      <c r="AH114" s="79"/>
      <c r="AI114" s="85" t="s">
        <v>1083</v>
      </c>
      <c r="AJ114" s="79" t="b">
        <v>0</v>
      </c>
      <c r="AK114" s="79">
        <v>10</v>
      </c>
      <c r="AL114" s="85" t="s">
        <v>1031</v>
      </c>
      <c r="AM114" s="79" t="s">
        <v>1110</v>
      </c>
      <c r="AN114" s="79" t="b">
        <v>0</v>
      </c>
      <c r="AO114" s="85" t="s">
        <v>1031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4</v>
      </c>
      <c r="BC114" s="78" t="str">
        <f>REPLACE(INDEX(GroupVertices[Group],MATCH(Edges25[[#This Row],[Vertex 2]],GroupVertices[Vertex],0)),1,1,"")</f>
        <v>4</v>
      </c>
      <c r="BD114" s="48">
        <v>0</v>
      </c>
      <c r="BE114" s="49">
        <v>0</v>
      </c>
      <c r="BF114" s="48">
        <v>1</v>
      </c>
      <c r="BG114" s="49">
        <v>4.545454545454546</v>
      </c>
      <c r="BH114" s="48">
        <v>0</v>
      </c>
      <c r="BI114" s="49">
        <v>0</v>
      </c>
      <c r="BJ114" s="48">
        <v>21</v>
      </c>
      <c r="BK114" s="49">
        <v>95.45454545454545</v>
      </c>
      <c r="BL114" s="48">
        <v>22</v>
      </c>
    </row>
    <row r="115" spans="1:64" ht="15">
      <c r="A115" s="64" t="s">
        <v>315</v>
      </c>
      <c r="B115" s="64" t="s">
        <v>379</v>
      </c>
      <c r="C115" s="65"/>
      <c r="D115" s="66"/>
      <c r="E115" s="67"/>
      <c r="F115" s="68"/>
      <c r="G115" s="65"/>
      <c r="H115" s="69"/>
      <c r="I115" s="70"/>
      <c r="J115" s="70"/>
      <c r="K115" s="34" t="s">
        <v>65</v>
      </c>
      <c r="L115" s="77">
        <v>122</v>
      </c>
      <c r="M115" s="77"/>
      <c r="N115" s="72"/>
      <c r="O115" s="79" t="s">
        <v>385</v>
      </c>
      <c r="P115" s="81">
        <v>43664.5534375</v>
      </c>
      <c r="Q115" s="79" t="s">
        <v>444</v>
      </c>
      <c r="R115" s="79"/>
      <c r="S115" s="79"/>
      <c r="T115" s="79"/>
      <c r="U115" s="82" t="s">
        <v>571</v>
      </c>
      <c r="V115" s="82" t="s">
        <v>571</v>
      </c>
      <c r="W115" s="81">
        <v>43664.5534375</v>
      </c>
      <c r="X115" s="82" t="s">
        <v>807</v>
      </c>
      <c r="Y115" s="79"/>
      <c r="Z115" s="79"/>
      <c r="AA115" s="85" t="s">
        <v>996</v>
      </c>
      <c r="AB115" s="85" t="s">
        <v>1078</v>
      </c>
      <c r="AC115" s="79" t="b">
        <v>0</v>
      </c>
      <c r="AD115" s="79">
        <v>5</v>
      </c>
      <c r="AE115" s="85" t="s">
        <v>1089</v>
      </c>
      <c r="AF115" s="79" t="b">
        <v>0</v>
      </c>
      <c r="AG115" s="79" t="s">
        <v>1096</v>
      </c>
      <c r="AH115" s="79"/>
      <c r="AI115" s="85" t="s">
        <v>1083</v>
      </c>
      <c r="AJ115" s="79" t="b">
        <v>0</v>
      </c>
      <c r="AK115" s="79">
        <v>0</v>
      </c>
      <c r="AL115" s="85" t="s">
        <v>1083</v>
      </c>
      <c r="AM115" s="79" t="s">
        <v>1110</v>
      </c>
      <c r="AN115" s="79" t="b">
        <v>0</v>
      </c>
      <c r="AO115" s="85" t="s">
        <v>1078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11</v>
      </c>
      <c r="BC115" s="78" t="str">
        <f>REPLACE(INDEX(GroupVertices[Group],MATCH(Edges25[[#This Row],[Vertex 2]],GroupVertices[Vertex],0)),1,1,"")</f>
        <v>11</v>
      </c>
      <c r="BD115" s="48"/>
      <c r="BE115" s="49"/>
      <c r="BF115" s="48"/>
      <c r="BG115" s="49"/>
      <c r="BH115" s="48"/>
      <c r="BI115" s="49"/>
      <c r="BJ115" s="48"/>
      <c r="BK115" s="49"/>
      <c r="BL115" s="48"/>
    </row>
    <row r="116" spans="1:64" ht="15">
      <c r="A116" s="64" t="s">
        <v>315</v>
      </c>
      <c r="B116" s="64" t="s">
        <v>315</v>
      </c>
      <c r="C116" s="65"/>
      <c r="D116" s="66"/>
      <c r="E116" s="67"/>
      <c r="F116" s="68"/>
      <c r="G116" s="65"/>
      <c r="H116" s="69"/>
      <c r="I116" s="70"/>
      <c r="J116" s="70"/>
      <c r="K116" s="34" t="s">
        <v>65</v>
      </c>
      <c r="L116" s="77">
        <v>124</v>
      </c>
      <c r="M116" s="77"/>
      <c r="N116" s="72"/>
      <c r="O116" s="79" t="s">
        <v>176</v>
      </c>
      <c r="P116" s="81">
        <v>43620.5733912037</v>
      </c>
      <c r="Q116" s="79" t="s">
        <v>445</v>
      </c>
      <c r="R116" s="79"/>
      <c r="S116" s="79"/>
      <c r="T116" s="79"/>
      <c r="U116" s="82" t="s">
        <v>544</v>
      </c>
      <c r="V116" s="82" t="s">
        <v>544</v>
      </c>
      <c r="W116" s="81">
        <v>43620.5733912037</v>
      </c>
      <c r="X116" s="82" t="s">
        <v>808</v>
      </c>
      <c r="Y116" s="79"/>
      <c r="Z116" s="79"/>
      <c r="AA116" s="85" t="s">
        <v>997</v>
      </c>
      <c r="AB116" s="79"/>
      <c r="AC116" s="79" t="b">
        <v>0</v>
      </c>
      <c r="AD116" s="79">
        <v>32</v>
      </c>
      <c r="AE116" s="85" t="s">
        <v>1083</v>
      </c>
      <c r="AF116" s="79" t="b">
        <v>0</v>
      </c>
      <c r="AG116" s="79" t="s">
        <v>1096</v>
      </c>
      <c r="AH116" s="79"/>
      <c r="AI116" s="85" t="s">
        <v>1083</v>
      </c>
      <c r="AJ116" s="79" t="b">
        <v>0</v>
      </c>
      <c r="AK116" s="79">
        <v>1</v>
      </c>
      <c r="AL116" s="85" t="s">
        <v>1083</v>
      </c>
      <c r="AM116" s="79" t="s">
        <v>1110</v>
      </c>
      <c r="AN116" s="79" t="b">
        <v>0</v>
      </c>
      <c r="AO116" s="85" t="s">
        <v>997</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11</v>
      </c>
      <c r="BC116" s="78" t="str">
        <f>REPLACE(INDEX(GroupVertices[Group],MATCH(Edges25[[#This Row],[Vertex 2]],GroupVertices[Vertex],0)),1,1,"")</f>
        <v>11</v>
      </c>
      <c r="BD116" s="48">
        <v>1</v>
      </c>
      <c r="BE116" s="49">
        <v>16.666666666666668</v>
      </c>
      <c r="BF116" s="48">
        <v>0</v>
      </c>
      <c r="BG116" s="49">
        <v>0</v>
      </c>
      <c r="BH116" s="48">
        <v>0</v>
      </c>
      <c r="BI116" s="49">
        <v>0</v>
      </c>
      <c r="BJ116" s="48">
        <v>5</v>
      </c>
      <c r="BK116" s="49">
        <v>83.33333333333333</v>
      </c>
      <c r="BL116" s="48">
        <v>6</v>
      </c>
    </row>
    <row r="117" spans="1:64" ht="15">
      <c r="A117" s="64" t="s">
        <v>316</v>
      </c>
      <c r="B117" s="64" t="s">
        <v>335</v>
      </c>
      <c r="C117" s="65"/>
      <c r="D117" s="66"/>
      <c r="E117" s="67"/>
      <c r="F117" s="68"/>
      <c r="G117" s="65"/>
      <c r="H117" s="69"/>
      <c r="I117" s="70"/>
      <c r="J117" s="70"/>
      <c r="K117" s="34" t="s">
        <v>65</v>
      </c>
      <c r="L117" s="77">
        <v>125</v>
      </c>
      <c r="M117" s="77"/>
      <c r="N117" s="72"/>
      <c r="O117" s="79" t="s">
        <v>385</v>
      </c>
      <c r="P117" s="81">
        <v>43664.60413194444</v>
      </c>
      <c r="Q117" s="79" t="s">
        <v>446</v>
      </c>
      <c r="R117" s="79"/>
      <c r="S117" s="79"/>
      <c r="T117" s="79"/>
      <c r="U117" s="79"/>
      <c r="V117" s="82" t="s">
        <v>653</v>
      </c>
      <c r="W117" s="81">
        <v>43664.60413194444</v>
      </c>
      <c r="X117" s="82" t="s">
        <v>809</v>
      </c>
      <c r="Y117" s="79"/>
      <c r="Z117" s="79"/>
      <c r="AA117" s="85" t="s">
        <v>998</v>
      </c>
      <c r="AB117" s="79"/>
      <c r="AC117" s="79" t="b">
        <v>0</v>
      </c>
      <c r="AD117" s="79">
        <v>0</v>
      </c>
      <c r="AE117" s="85" t="s">
        <v>1083</v>
      </c>
      <c r="AF117" s="79" t="b">
        <v>0</v>
      </c>
      <c r="AG117" s="79" t="s">
        <v>1096</v>
      </c>
      <c r="AH117" s="79"/>
      <c r="AI117" s="85" t="s">
        <v>1083</v>
      </c>
      <c r="AJ117" s="79" t="b">
        <v>0</v>
      </c>
      <c r="AK117" s="79">
        <v>6</v>
      </c>
      <c r="AL117" s="85" t="s">
        <v>1033</v>
      </c>
      <c r="AM117" s="79" t="s">
        <v>1109</v>
      </c>
      <c r="AN117" s="79" t="b">
        <v>0</v>
      </c>
      <c r="AO117" s="85" t="s">
        <v>1033</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5</v>
      </c>
      <c r="BC117" s="78" t="str">
        <f>REPLACE(INDEX(GroupVertices[Group],MATCH(Edges25[[#This Row],[Vertex 2]],GroupVertices[Vertex],0)),1,1,"")</f>
        <v>5</v>
      </c>
      <c r="BD117" s="48">
        <v>0</v>
      </c>
      <c r="BE117" s="49">
        <v>0</v>
      </c>
      <c r="BF117" s="48">
        <v>0</v>
      </c>
      <c r="BG117" s="49">
        <v>0</v>
      </c>
      <c r="BH117" s="48">
        <v>0</v>
      </c>
      <c r="BI117" s="49">
        <v>0</v>
      </c>
      <c r="BJ117" s="48">
        <v>29</v>
      </c>
      <c r="BK117" s="49">
        <v>100</v>
      </c>
      <c r="BL117" s="48">
        <v>29</v>
      </c>
    </row>
    <row r="118" spans="1:64" ht="15">
      <c r="A118" s="64" t="s">
        <v>317</v>
      </c>
      <c r="B118" s="64" t="s">
        <v>300</v>
      </c>
      <c r="C118" s="65"/>
      <c r="D118" s="66"/>
      <c r="E118" s="67"/>
      <c r="F118" s="68"/>
      <c r="G118" s="65"/>
      <c r="H118" s="69"/>
      <c r="I118" s="70"/>
      <c r="J118" s="70"/>
      <c r="K118" s="34" t="s">
        <v>65</v>
      </c>
      <c r="L118" s="77">
        <v>126</v>
      </c>
      <c r="M118" s="77"/>
      <c r="N118" s="72"/>
      <c r="O118" s="79" t="s">
        <v>385</v>
      </c>
      <c r="P118" s="81">
        <v>43654.61255787037</v>
      </c>
      <c r="Q118" s="79" t="s">
        <v>434</v>
      </c>
      <c r="R118" s="79"/>
      <c r="S118" s="79"/>
      <c r="T118" s="79"/>
      <c r="U118" s="79"/>
      <c r="V118" s="82" t="s">
        <v>663</v>
      </c>
      <c r="W118" s="81">
        <v>43654.61255787037</v>
      </c>
      <c r="X118" s="82" t="s">
        <v>810</v>
      </c>
      <c r="Y118" s="79"/>
      <c r="Z118" s="79"/>
      <c r="AA118" s="85" t="s">
        <v>999</v>
      </c>
      <c r="AB118" s="79"/>
      <c r="AC118" s="79" t="b">
        <v>0</v>
      </c>
      <c r="AD118" s="79">
        <v>0</v>
      </c>
      <c r="AE118" s="85" t="s">
        <v>1083</v>
      </c>
      <c r="AF118" s="79" t="b">
        <v>0</v>
      </c>
      <c r="AG118" s="79" t="s">
        <v>1096</v>
      </c>
      <c r="AH118" s="79"/>
      <c r="AI118" s="85" t="s">
        <v>1083</v>
      </c>
      <c r="AJ118" s="79" t="b">
        <v>0</v>
      </c>
      <c r="AK118" s="79">
        <v>2</v>
      </c>
      <c r="AL118" s="85" t="s">
        <v>980</v>
      </c>
      <c r="AM118" s="79" t="s">
        <v>1110</v>
      </c>
      <c r="AN118" s="79" t="b">
        <v>0</v>
      </c>
      <c r="AO118" s="85" t="s">
        <v>980</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5</v>
      </c>
      <c r="BC118" s="78" t="str">
        <f>REPLACE(INDEX(GroupVertices[Group],MATCH(Edges25[[#This Row],[Vertex 2]],GroupVertices[Vertex],0)),1,1,"")</f>
        <v>5</v>
      </c>
      <c r="BD118" s="48">
        <v>1</v>
      </c>
      <c r="BE118" s="49">
        <v>4</v>
      </c>
      <c r="BF118" s="48">
        <v>0</v>
      </c>
      <c r="BG118" s="49">
        <v>0</v>
      </c>
      <c r="BH118" s="48">
        <v>0</v>
      </c>
      <c r="BI118" s="49">
        <v>0</v>
      </c>
      <c r="BJ118" s="48">
        <v>24</v>
      </c>
      <c r="BK118" s="49">
        <v>96</v>
      </c>
      <c r="BL118" s="48">
        <v>25</v>
      </c>
    </row>
    <row r="119" spans="1:64" ht="15">
      <c r="A119" s="64" t="s">
        <v>317</v>
      </c>
      <c r="B119" s="64" t="s">
        <v>335</v>
      </c>
      <c r="C119" s="65"/>
      <c r="D119" s="66"/>
      <c r="E119" s="67"/>
      <c r="F119" s="68"/>
      <c r="G119" s="65"/>
      <c r="H119" s="69"/>
      <c r="I119" s="70"/>
      <c r="J119" s="70"/>
      <c r="K119" s="34" t="s">
        <v>65</v>
      </c>
      <c r="L119" s="77">
        <v>127</v>
      </c>
      <c r="M119" s="77"/>
      <c r="N119" s="72"/>
      <c r="O119" s="79" t="s">
        <v>385</v>
      </c>
      <c r="P119" s="81">
        <v>43664.613032407404</v>
      </c>
      <c r="Q119" s="79" t="s">
        <v>446</v>
      </c>
      <c r="R119" s="79"/>
      <c r="S119" s="79"/>
      <c r="T119" s="79"/>
      <c r="U119" s="79"/>
      <c r="V119" s="82" t="s">
        <v>663</v>
      </c>
      <c r="W119" s="81">
        <v>43664.613032407404</v>
      </c>
      <c r="X119" s="82" t="s">
        <v>811</v>
      </c>
      <c r="Y119" s="79"/>
      <c r="Z119" s="79"/>
      <c r="AA119" s="85" t="s">
        <v>1000</v>
      </c>
      <c r="AB119" s="79"/>
      <c r="AC119" s="79" t="b">
        <v>0</v>
      </c>
      <c r="AD119" s="79">
        <v>0</v>
      </c>
      <c r="AE119" s="85" t="s">
        <v>1083</v>
      </c>
      <c r="AF119" s="79" t="b">
        <v>0</v>
      </c>
      <c r="AG119" s="79" t="s">
        <v>1096</v>
      </c>
      <c r="AH119" s="79"/>
      <c r="AI119" s="85" t="s">
        <v>1083</v>
      </c>
      <c r="AJ119" s="79" t="b">
        <v>0</v>
      </c>
      <c r="AK119" s="79">
        <v>6</v>
      </c>
      <c r="AL119" s="85" t="s">
        <v>1033</v>
      </c>
      <c r="AM119" s="79" t="s">
        <v>1110</v>
      </c>
      <c r="AN119" s="79" t="b">
        <v>0</v>
      </c>
      <c r="AO119" s="85" t="s">
        <v>1033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5</v>
      </c>
      <c r="BC119" s="78" t="str">
        <f>REPLACE(INDEX(GroupVertices[Group],MATCH(Edges25[[#This Row],[Vertex 2]],GroupVertices[Vertex],0)),1,1,"")</f>
        <v>5</v>
      </c>
      <c r="BD119" s="48">
        <v>0</v>
      </c>
      <c r="BE119" s="49">
        <v>0</v>
      </c>
      <c r="BF119" s="48">
        <v>0</v>
      </c>
      <c r="BG119" s="49">
        <v>0</v>
      </c>
      <c r="BH119" s="48">
        <v>0</v>
      </c>
      <c r="BI119" s="49">
        <v>0</v>
      </c>
      <c r="BJ119" s="48">
        <v>29</v>
      </c>
      <c r="BK119" s="49">
        <v>100</v>
      </c>
      <c r="BL119" s="48">
        <v>29</v>
      </c>
    </row>
    <row r="120" spans="1:64" ht="15">
      <c r="A120" s="64" t="s">
        <v>318</v>
      </c>
      <c r="B120" s="64" t="s">
        <v>335</v>
      </c>
      <c r="C120" s="65"/>
      <c r="D120" s="66"/>
      <c r="E120" s="67"/>
      <c r="F120" s="68"/>
      <c r="G120" s="65"/>
      <c r="H120" s="69"/>
      <c r="I120" s="70"/>
      <c r="J120" s="70"/>
      <c r="K120" s="34" t="s">
        <v>65</v>
      </c>
      <c r="L120" s="77">
        <v>128</v>
      </c>
      <c r="M120" s="77"/>
      <c r="N120" s="72"/>
      <c r="O120" s="79" t="s">
        <v>385</v>
      </c>
      <c r="P120" s="81">
        <v>43664.64136574074</v>
      </c>
      <c r="Q120" s="79" t="s">
        <v>446</v>
      </c>
      <c r="R120" s="79"/>
      <c r="S120" s="79"/>
      <c r="T120" s="79"/>
      <c r="U120" s="79"/>
      <c r="V120" s="82" t="s">
        <v>653</v>
      </c>
      <c r="W120" s="81">
        <v>43664.64136574074</v>
      </c>
      <c r="X120" s="82" t="s">
        <v>812</v>
      </c>
      <c r="Y120" s="79"/>
      <c r="Z120" s="79"/>
      <c r="AA120" s="85" t="s">
        <v>1001</v>
      </c>
      <c r="AB120" s="79"/>
      <c r="AC120" s="79" t="b">
        <v>0</v>
      </c>
      <c r="AD120" s="79">
        <v>0</v>
      </c>
      <c r="AE120" s="85" t="s">
        <v>1083</v>
      </c>
      <c r="AF120" s="79" t="b">
        <v>0</v>
      </c>
      <c r="AG120" s="79" t="s">
        <v>1096</v>
      </c>
      <c r="AH120" s="79"/>
      <c r="AI120" s="85" t="s">
        <v>1083</v>
      </c>
      <c r="AJ120" s="79" t="b">
        <v>0</v>
      </c>
      <c r="AK120" s="79">
        <v>6</v>
      </c>
      <c r="AL120" s="85" t="s">
        <v>1033</v>
      </c>
      <c r="AM120" s="79" t="s">
        <v>1109</v>
      </c>
      <c r="AN120" s="79" t="b">
        <v>0</v>
      </c>
      <c r="AO120" s="85" t="s">
        <v>1033</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5</v>
      </c>
      <c r="BC120" s="78" t="str">
        <f>REPLACE(INDEX(GroupVertices[Group],MATCH(Edges25[[#This Row],[Vertex 2]],GroupVertices[Vertex],0)),1,1,"")</f>
        <v>5</v>
      </c>
      <c r="BD120" s="48">
        <v>0</v>
      </c>
      <c r="BE120" s="49">
        <v>0</v>
      </c>
      <c r="BF120" s="48">
        <v>0</v>
      </c>
      <c r="BG120" s="49">
        <v>0</v>
      </c>
      <c r="BH120" s="48">
        <v>0</v>
      </c>
      <c r="BI120" s="49">
        <v>0</v>
      </c>
      <c r="BJ120" s="48">
        <v>29</v>
      </c>
      <c r="BK120" s="49">
        <v>100</v>
      </c>
      <c r="BL120" s="48">
        <v>29</v>
      </c>
    </row>
    <row r="121" spans="1:64" ht="15">
      <c r="A121" s="64" t="s">
        <v>319</v>
      </c>
      <c r="B121" s="64" t="s">
        <v>335</v>
      </c>
      <c r="C121" s="65"/>
      <c r="D121" s="66"/>
      <c r="E121" s="67"/>
      <c r="F121" s="68"/>
      <c r="G121" s="65"/>
      <c r="H121" s="69"/>
      <c r="I121" s="70"/>
      <c r="J121" s="70"/>
      <c r="K121" s="34" t="s">
        <v>65</v>
      </c>
      <c r="L121" s="77">
        <v>129</v>
      </c>
      <c r="M121" s="77"/>
      <c r="N121" s="72"/>
      <c r="O121" s="79" t="s">
        <v>385</v>
      </c>
      <c r="P121" s="81">
        <v>43664.77722222222</v>
      </c>
      <c r="Q121" s="79" t="s">
        <v>446</v>
      </c>
      <c r="R121" s="79"/>
      <c r="S121" s="79"/>
      <c r="T121" s="79"/>
      <c r="U121" s="79"/>
      <c r="V121" s="82" t="s">
        <v>664</v>
      </c>
      <c r="W121" s="81">
        <v>43664.77722222222</v>
      </c>
      <c r="X121" s="82" t="s">
        <v>813</v>
      </c>
      <c r="Y121" s="79"/>
      <c r="Z121" s="79"/>
      <c r="AA121" s="85" t="s">
        <v>1002</v>
      </c>
      <c r="AB121" s="79"/>
      <c r="AC121" s="79" t="b">
        <v>0</v>
      </c>
      <c r="AD121" s="79">
        <v>0</v>
      </c>
      <c r="AE121" s="85" t="s">
        <v>1083</v>
      </c>
      <c r="AF121" s="79" t="b">
        <v>0</v>
      </c>
      <c r="AG121" s="79" t="s">
        <v>1096</v>
      </c>
      <c r="AH121" s="79"/>
      <c r="AI121" s="85" t="s">
        <v>1083</v>
      </c>
      <c r="AJ121" s="79" t="b">
        <v>0</v>
      </c>
      <c r="AK121" s="79">
        <v>6</v>
      </c>
      <c r="AL121" s="85" t="s">
        <v>1033</v>
      </c>
      <c r="AM121" s="79" t="s">
        <v>1113</v>
      </c>
      <c r="AN121" s="79" t="b">
        <v>0</v>
      </c>
      <c r="AO121" s="85" t="s">
        <v>1033</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5</v>
      </c>
      <c r="BC121" s="78" t="str">
        <f>REPLACE(INDEX(GroupVertices[Group],MATCH(Edges25[[#This Row],[Vertex 2]],GroupVertices[Vertex],0)),1,1,"")</f>
        <v>5</v>
      </c>
      <c r="BD121" s="48">
        <v>0</v>
      </c>
      <c r="BE121" s="49">
        <v>0</v>
      </c>
      <c r="BF121" s="48">
        <v>0</v>
      </c>
      <c r="BG121" s="49">
        <v>0</v>
      </c>
      <c r="BH121" s="48">
        <v>0</v>
      </c>
      <c r="BI121" s="49">
        <v>0</v>
      </c>
      <c r="BJ121" s="48">
        <v>29</v>
      </c>
      <c r="BK121" s="49">
        <v>100</v>
      </c>
      <c r="BL121" s="48">
        <v>29</v>
      </c>
    </row>
    <row r="122" spans="1:64" ht="15">
      <c r="A122" s="64" t="s">
        <v>320</v>
      </c>
      <c r="B122" s="64" t="s">
        <v>320</v>
      </c>
      <c r="C122" s="65"/>
      <c r="D122" s="66"/>
      <c r="E122" s="67"/>
      <c r="F122" s="68"/>
      <c r="G122" s="65"/>
      <c r="H122" s="69"/>
      <c r="I122" s="70"/>
      <c r="J122" s="70"/>
      <c r="K122" s="34" t="s">
        <v>65</v>
      </c>
      <c r="L122" s="77">
        <v>130</v>
      </c>
      <c r="M122" s="77"/>
      <c r="N122" s="72"/>
      <c r="O122" s="79" t="s">
        <v>176</v>
      </c>
      <c r="P122" s="81">
        <v>43664.79440972222</v>
      </c>
      <c r="Q122" s="79" t="s">
        <v>447</v>
      </c>
      <c r="R122" s="79"/>
      <c r="S122" s="79"/>
      <c r="T122" s="79"/>
      <c r="U122" s="82" t="s">
        <v>572</v>
      </c>
      <c r="V122" s="82" t="s">
        <v>572</v>
      </c>
      <c r="W122" s="81">
        <v>43664.79440972222</v>
      </c>
      <c r="X122" s="82" t="s">
        <v>814</v>
      </c>
      <c r="Y122" s="79"/>
      <c r="Z122" s="79"/>
      <c r="AA122" s="85" t="s">
        <v>1003</v>
      </c>
      <c r="AB122" s="85" t="s">
        <v>1079</v>
      </c>
      <c r="AC122" s="79" t="b">
        <v>0</v>
      </c>
      <c r="AD122" s="79">
        <v>1</v>
      </c>
      <c r="AE122" s="85" t="s">
        <v>1090</v>
      </c>
      <c r="AF122" s="79" t="b">
        <v>0</v>
      </c>
      <c r="AG122" s="79" t="s">
        <v>1096</v>
      </c>
      <c r="AH122" s="79"/>
      <c r="AI122" s="85" t="s">
        <v>1083</v>
      </c>
      <c r="AJ122" s="79" t="b">
        <v>0</v>
      </c>
      <c r="AK122" s="79">
        <v>0</v>
      </c>
      <c r="AL122" s="85" t="s">
        <v>1083</v>
      </c>
      <c r="AM122" s="79" t="s">
        <v>1110</v>
      </c>
      <c r="AN122" s="79" t="b">
        <v>0</v>
      </c>
      <c r="AO122" s="85" t="s">
        <v>1079</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5</v>
      </c>
      <c r="BK122" s="49">
        <v>100</v>
      </c>
      <c r="BL122" s="48">
        <v>5</v>
      </c>
    </row>
    <row r="123" spans="1:64" ht="15">
      <c r="A123" s="64" t="s">
        <v>321</v>
      </c>
      <c r="B123" s="64" t="s">
        <v>335</v>
      </c>
      <c r="C123" s="65"/>
      <c r="D123" s="66"/>
      <c r="E123" s="67"/>
      <c r="F123" s="68"/>
      <c r="G123" s="65"/>
      <c r="H123" s="69"/>
      <c r="I123" s="70"/>
      <c r="J123" s="70"/>
      <c r="K123" s="34" t="s">
        <v>65</v>
      </c>
      <c r="L123" s="77">
        <v>131</v>
      </c>
      <c r="M123" s="77"/>
      <c r="N123" s="72"/>
      <c r="O123" s="79" t="s">
        <v>385</v>
      </c>
      <c r="P123" s="81">
        <v>43664.818761574075</v>
      </c>
      <c r="Q123" s="79" t="s">
        <v>446</v>
      </c>
      <c r="R123" s="79"/>
      <c r="S123" s="79"/>
      <c r="T123" s="79"/>
      <c r="U123" s="79"/>
      <c r="V123" s="82" t="s">
        <v>665</v>
      </c>
      <c r="W123" s="81">
        <v>43664.818761574075</v>
      </c>
      <c r="X123" s="82" t="s">
        <v>815</v>
      </c>
      <c r="Y123" s="79"/>
      <c r="Z123" s="79"/>
      <c r="AA123" s="85" t="s">
        <v>1004</v>
      </c>
      <c r="AB123" s="79"/>
      <c r="AC123" s="79" t="b">
        <v>0</v>
      </c>
      <c r="AD123" s="79">
        <v>0</v>
      </c>
      <c r="AE123" s="85" t="s">
        <v>1083</v>
      </c>
      <c r="AF123" s="79" t="b">
        <v>0</v>
      </c>
      <c r="AG123" s="79" t="s">
        <v>1096</v>
      </c>
      <c r="AH123" s="79"/>
      <c r="AI123" s="85" t="s">
        <v>1083</v>
      </c>
      <c r="AJ123" s="79" t="b">
        <v>0</v>
      </c>
      <c r="AK123" s="79">
        <v>6</v>
      </c>
      <c r="AL123" s="85" t="s">
        <v>1033</v>
      </c>
      <c r="AM123" s="79" t="s">
        <v>1109</v>
      </c>
      <c r="AN123" s="79" t="b">
        <v>0</v>
      </c>
      <c r="AO123" s="85" t="s">
        <v>1033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5</v>
      </c>
      <c r="BC123" s="78" t="str">
        <f>REPLACE(INDEX(GroupVertices[Group],MATCH(Edges25[[#This Row],[Vertex 2]],GroupVertices[Vertex],0)),1,1,"")</f>
        <v>5</v>
      </c>
      <c r="BD123" s="48">
        <v>0</v>
      </c>
      <c r="BE123" s="49">
        <v>0</v>
      </c>
      <c r="BF123" s="48">
        <v>0</v>
      </c>
      <c r="BG123" s="49">
        <v>0</v>
      </c>
      <c r="BH123" s="48">
        <v>0</v>
      </c>
      <c r="BI123" s="49">
        <v>0</v>
      </c>
      <c r="BJ123" s="48">
        <v>29</v>
      </c>
      <c r="BK123" s="49">
        <v>100</v>
      </c>
      <c r="BL123" s="48">
        <v>29</v>
      </c>
    </row>
    <row r="124" spans="1:64" ht="15">
      <c r="A124" s="64" t="s">
        <v>322</v>
      </c>
      <c r="B124" s="64" t="s">
        <v>322</v>
      </c>
      <c r="C124" s="65"/>
      <c r="D124" s="66"/>
      <c r="E124" s="67"/>
      <c r="F124" s="68"/>
      <c r="G124" s="65"/>
      <c r="H124" s="69"/>
      <c r="I124" s="70"/>
      <c r="J124" s="70"/>
      <c r="K124" s="34" t="s">
        <v>65</v>
      </c>
      <c r="L124" s="77">
        <v>132</v>
      </c>
      <c r="M124" s="77"/>
      <c r="N124" s="72"/>
      <c r="O124" s="79" t="s">
        <v>176</v>
      </c>
      <c r="P124" s="81">
        <v>43647.456354166665</v>
      </c>
      <c r="Q124" s="79" t="s">
        <v>448</v>
      </c>
      <c r="R124" s="82" t="s">
        <v>501</v>
      </c>
      <c r="S124" s="79" t="s">
        <v>517</v>
      </c>
      <c r="T124" s="79"/>
      <c r="U124" s="79"/>
      <c r="V124" s="82" t="s">
        <v>666</v>
      </c>
      <c r="W124" s="81">
        <v>43647.456354166665</v>
      </c>
      <c r="X124" s="82" t="s">
        <v>816</v>
      </c>
      <c r="Y124" s="79"/>
      <c r="Z124" s="79"/>
      <c r="AA124" s="85" t="s">
        <v>1005</v>
      </c>
      <c r="AB124" s="79"/>
      <c r="AC124" s="79" t="b">
        <v>0</v>
      </c>
      <c r="AD124" s="79">
        <v>4</v>
      </c>
      <c r="AE124" s="85" t="s">
        <v>1083</v>
      </c>
      <c r="AF124" s="79" t="b">
        <v>1</v>
      </c>
      <c r="AG124" s="79" t="s">
        <v>1098</v>
      </c>
      <c r="AH124" s="79"/>
      <c r="AI124" s="85" t="s">
        <v>1017</v>
      </c>
      <c r="AJ124" s="79" t="b">
        <v>0</v>
      </c>
      <c r="AK124" s="79">
        <v>3</v>
      </c>
      <c r="AL124" s="85" t="s">
        <v>1083</v>
      </c>
      <c r="AM124" s="79" t="s">
        <v>1110</v>
      </c>
      <c r="AN124" s="79" t="b">
        <v>0</v>
      </c>
      <c r="AO124" s="85" t="s">
        <v>1005</v>
      </c>
      <c r="AP124" s="79" t="s">
        <v>176</v>
      </c>
      <c r="AQ124" s="79">
        <v>0</v>
      </c>
      <c r="AR124" s="79">
        <v>0</v>
      </c>
      <c r="AS124" s="79"/>
      <c r="AT124" s="79"/>
      <c r="AU124" s="79"/>
      <c r="AV124" s="79"/>
      <c r="AW124" s="79"/>
      <c r="AX124" s="79"/>
      <c r="AY124" s="79"/>
      <c r="AZ124" s="79"/>
      <c r="BA124">
        <v>4</v>
      </c>
      <c r="BB124" s="78" t="str">
        <f>REPLACE(INDEX(GroupVertices[Group],MATCH(Edges25[[#This Row],[Vertex 1]],GroupVertices[Vertex],0)),1,1,"")</f>
        <v>4</v>
      </c>
      <c r="BC124" s="78" t="str">
        <f>REPLACE(INDEX(GroupVertices[Group],MATCH(Edges25[[#This Row],[Vertex 2]],GroupVertices[Vertex],0)),1,1,"")</f>
        <v>4</v>
      </c>
      <c r="BD124" s="48">
        <v>0</v>
      </c>
      <c r="BE124" s="49">
        <v>0</v>
      </c>
      <c r="BF124" s="48">
        <v>0</v>
      </c>
      <c r="BG124" s="49">
        <v>0</v>
      </c>
      <c r="BH124" s="48">
        <v>0</v>
      </c>
      <c r="BI124" s="49">
        <v>0</v>
      </c>
      <c r="BJ124" s="48">
        <v>77</v>
      </c>
      <c r="BK124" s="49">
        <v>100</v>
      </c>
      <c r="BL124" s="48">
        <v>77</v>
      </c>
    </row>
    <row r="125" spans="1:64" ht="15">
      <c r="A125" s="64" t="s">
        <v>322</v>
      </c>
      <c r="B125" s="64" t="s">
        <v>328</v>
      </c>
      <c r="C125" s="65"/>
      <c r="D125" s="66"/>
      <c r="E125" s="67"/>
      <c r="F125" s="68"/>
      <c r="G125" s="65"/>
      <c r="H125" s="69"/>
      <c r="I125" s="70"/>
      <c r="J125" s="70"/>
      <c r="K125" s="34" t="s">
        <v>65</v>
      </c>
      <c r="L125" s="77">
        <v>133</v>
      </c>
      <c r="M125" s="77"/>
      <c r="N125" s="72"/>
      <c r="O125" s="79" t="s">
        <v>385</v>
      </c>
      <c r="P125" s="81">
        <v>43647.579050925924</v>
      </c>
      <c r="Q125" s="79" t="s">
        <v>420</v>
      </c>
      <c r="R125" s="79"/>
      <c r="S125" s="79"/>
      <c r="T125" s="79"/>
      <c r="U125" s="79"/>
      <c r="V125" s="82" t="s">
        <v>666</v>
      </c>
      <c r="W125" s="81">
        <v>43647.579050925924</v>
      </c>
      <c r="X125" s="82" t="s">
        <v>817</v>
      </c>
      <c r="Y125" s="79"/>
      <c r="Z125" s="79"/>
      <c r="AA125" s="85" t="s">
        <v>1006</v>
      </c>
      <c r="AB125" s="79"/>
      <c r="AC125" s="79" t="b">
        <v>0</v>
      </c>
      <c r="AD125" s="79">
        <v>0</v>
      </c>
      <c r="AE125" s="85" t="s">
        <v>1083</v>
      </c>
      <c r="AF125" s="79" t="b">
        <v>0</v>
      </c>
      <c r="AG125" s="79" t="s">
        <v>1096</v>
      </c>
      <c r="AH125" s="79"/>
      <c r="AI125" s="85" t="s">
        <v>1083</v>
      </c>
      <c r="AJ125" s="79" t="b">
        <v>0</v>
      </c>
      <c r="AK125" s="79">
        <v>7</v>
      </c>
      <c r="AL125" s="85" t="s">
        <v>1017</v>
      </c>
      <c r="AM125" s="79" t="s">
        <v>1110</v>
      </c>
      <c r="AN125" s="79" t="b">
        <v>0</v>
      </c>
      <c r="AO125" s="85" t="s">
        <v>1017</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4</v>
      </c>
      <c r="BC125" s="78" t="str">
        <f>REPLACE(INDEX(GroupVertices[Group],MATCH(Edges25[[#This Row],[Vertex 2]],GroupVertices[Vertex],0)),1,1,"")</f>
        <v>4</v>
      </c>
      <c r="BD125" s="48">
        <v>0</v>
      </c>
      <c r="BE125" s="49">
        <v>0</v>
      </c>
      <c r="BF125" s="48">
        <v>1</v>
      </c>
      <c r="BG125" s="49">
        <v>3.5714285714285716</v>
      </c>
      <c r="BH125" s="48">
        <v>0</v>
      </c>
      <c r="BI125" s="49">
        <v>0</v>
      </c>
      <c r="BJ125" s="48">
        <v>27</v>
      </c>
      <c r="BK125" s="49">
        <v>96.42857142857143</v>
      </c>
      <c r="BL125" s="48">
        <v>28</v>
      </c>
    </row>
    <row r="126" spans="1:64" ht="15">
      <c r="A126" s="64" t="s">
        <v>322</v>
      </c>
      <c r="B126" s="64" t="s">
        <v>322</v>
      </c>
      <c r="C126" s="65"/>
      <c r="D126" s="66"/>
      <c r="E126" s="67"/>
      <c r="F126" s="68"/>
      <c r="G126" s="65"/>
      <c r="H126" s="69"/>
      <c r="I126" s="70"/>
      <c r="J126" s="70"/>
      <c r="K126" s="34" t="s">
        <v>65</v>
      </c>
      <c r="L126" s="77">
        <v>134</v>
      </c>
      <c r="M126" s="77"/>
      <c r="N126" s="72"/>
      <c r="O126" s="79" t="s">
        <v>176</v>
      </c>
      <c r="P126" s="81">
        <v>43647.848645833335</v>
      </c>
      <c r="Q126" s="79" t="s">
        <v>449</v>
      </c>
      <c r="R126" s="82" t="s">
        <v>502</v>
      </c>
      <c r="S126" s="79" t="s">
        <v>519</v>
      </c>
      <c r="T126" s="79"/>
      <c r="U126" s="79"/>
      <c r="V126" s="82" t="s">
        <v>666</v>
      </c>
      <c r="W126" s="81">
        <v>43647.848645833335</v>
      </c>
      <c r="X126" s="82" t="s">
        <v>818</v>
      </c>
      <c r="Y126" s="79"/>
      <c r="Z126" s="79"/>
      <c r="AA126" s="85" t="s">
        <v>1007</v>
      </c>
      <c r="AB126" s="85" t="s">
        <v>1005</v>
      </c>
      <c r="AC126" s="79" t="b">
        <v>0</v>
      </c>
      <c r="AD126" s="79">
        <v>0</v>
      </c>
      <c r="AE126" s="85" t="s">
        <v>1091</v>
      </c>
      <c r="AF126" s="79" t="b">
        <v>0</v>
      </c>
      <c r="AG126" s="79" t="s">
        <v>1098</v>
      </c>
      <c r="AH126" s="79"/>
      <c r="AI126" s="85" t="s">
        <v>1083</v>
      </c>
      <c r="AJ126" s="79" t="b">
        <v>0</v>
      </c>
      <c r="AK126" s="79">
        <v>0</v>
      </c>
      <c r="AL126" s="85" t="s">
        <v>1083</v>
      </c>
      <c r="AM126" s="79" t="s">
        <v>1112</v>
      </c>
      <c r="AN126" s="79" t="b">
        <v>0</v>
      </c>
      <c r="AO126" s="85" t="s">
        <v>1005</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4</v>
      </c>
      <c r="BC126" s="78" t="str">
        <f>REPLACE(INDEX(GroupVertices[Group],MATCH(Edges25[[#This Row],[Vertex 2]],GroupVertices[Vertex],0)),1,1,"")</f>
        <v>4</v>
      </c>
      <c r="BD126" s="48">
        <v>0</v>
      </c>
      <c r="BE126" s="49">
        <v>0</v>
      </c>
      <c r="BF126" s="48">
        <v>0</v>
      </c>
      <c r="BG126" s="49">
        <v>0</v>
      </c>
      <c r="BH126" s="48">
        <v>0</v>
      </c>
      <c r="BI126" s="49">
        <v>0</v>
      </c>
      <c r="BJ126" s="48">
        <v>65</v>
      </c>
      <c r="BK126" s="49">
        <v>100</v>
      </c>
      <c r="BL126" s="48">
        <v>65</v>
      </c>
    </row>
    <row r="127" spans="1:64" ht="15">
      <c r="A127" s="64" t="s">
        <v>322</v>
      </c>
      <c r="B127" s="64" t="s">
        <v>322</v>
      </c>
      <c r="C127" s="65"/>
      <c r="D127" s="66"/>
      <c r="E127" s="67"/>
      <c r="F127" s="68"/>
      <c r="G127" s="65"/>
      <c r="H127" s="69"/>
      <c r="I127" s="70"/>
      <c r="J127" s="70"/>
      <c r="K127" s="34" t="s">
        <v>65</v>
      </c>
      <c r="L127" s="77">
        <v>135</v>
      </c>
      <c r="M127" s="77"/>
      <c r="N127" s="72"/>
      <c r="O127" s="79" t="s">
        <v>176</v>
      </c>
      <c r="P127" s="81">
        <v>43649.080613425926</v>
      </c>
      <c r="Q127" s="79" t="s">
        <v>450</v>
      </c>
      <c r="R127" s="79"/>
      <c r="S127" s="79"/>
      <c r="T127" s="79"/>
      <c r="U127" s="79"/>
      <c r="V127" s="82" t="s">
        <v>666</v>
      </c>
      <c r="W127" s="81">
        <v>43649.080613425926</v>
      </c>
      <c r="X127" s="82" t="s">
        <v>819</v>
      </c>
      <c r="Y127" s="79"/>
      <c r="Z127" s="79"/>
      <c r="AA127" s="85" t="s">
        <v>1008</v>
      </c>
      <c r="AB127" s="79"/>
      <c r="AC127" s="79" t="b">
        <v>0</v>
      </c>
      <c r="AD127" s="79">
        <v>0</v>
      </c>
      <c r="AE127" s="85" t="s">
        <v>1083</v>
      </c>
      <c r="AF127" s="79" t="b">
        <v>0</v>
      </c>
      <c r="AG127" s="79" t="s">
        <v>1098</v>
      </c>
      <c r="AH127" s="79"/>
      <c r="AI127" s="85" t="s">
        <v>1083</v>
      </c>
      <c r="AJ127" s="79" t="b">
        <v>0</v>
      </c>
      <c r="AK127" s="79">
        <v>1</v>
      </c>
      <c r="AL127" s="85" t="s">
        <v>1007</v>
      </c>
      <c r="AM127" s="79" t="s">
        <v>1110</v>
      </c>
      <c r="AN127" s="79" t="b">
        <v>0</v>
      </c>
      <c r="AO127" s="85" t="s">
        <v>1007</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4</v>
      </c>
      <c r="BC127" s="78" t="str">
        <f>REPLACE(INDEX(GroupVertices[Group],MATCH(Edges25[[#This Row],[Vertex 2]],GroupVertices[Vertex],0)),1,1,"")</f>
        <v>4</v>
      </c>
      <c r="BD127" s="48">
        <v>0</v>
      </c>
      <c r="BE127" s="49">
        <v>0</v>
      </c>
      <c r="BF127" s="48">
        <v>0</v>
      </c>
      <c r="BG127" s="49">
        <v>0</v>
      </c>
      <c r="BH127" s="48">
        <v>0</v>
      </c>
      <c r="BI127" s="49">
        <v>0</v>
      </c>
      <c r="BJ127" s="48">
        <v>66</v>
      </c>
      <c r="BK127" s="49">
        <v>100</v>
      </c>
      <c r="BL127" s="48">
        <v>66</v>
      </c>
    </row>
    <row r="128" spans="1:64" ht="15">
      <c r="A128" s="64" t="s">
        <v>322</v>
      </c>
      <c r="B128" s="64" t="s">
        <v>322</v>
      </c>
      <c r="C128" s="65"/>
      <c r="D128" s="66"/>
      <c r="E128" s="67"/>
      <c r="F128" s="68"/>
      <c r="G128" s="65"/>
      <c r="H128" s="69"/>
      <c r="I128" s="70"/>
      <c r="J128" s="70"/>
      <c r="K128" s="34" t="s">
        <v>65</v>
      </c>
      <c r="L128" s="77">
        <v>136</v>
      </c>
      <c r="M128" s="77"/>
      <c r="N128" s="72"/>
      <c r="O128" s="79" t="s">
        <v>176</v>
      </c>
      <c r="P128" s="81">
        <v>43653.13960648148</v>
      </c>
      <c r="Q128" s="79" t="s">
        <v>451</v>
      </c>
      <c r="R128" s="82" t="s">
        <v>503</v>
      </c>
      <c r="S128" s="79" t="s">
        <v>516</v>
      </c>
      <c r="T128" s="79"/>
      <c r="U128" s="79"/>
      <c r="V128" s="82" t="s">
        <v>666</v>
      </c>
      <c r="W128" s="81">
        <v>43653.13960648148</v>
      </c>
      <c r="X128" s="82" t="s">
        <v>820</v>
      </c>
      <c r="Y128" s="79">
        <v>31.59067797</v>
      </c>
      <c r="Z128" s="79">
        <v>130.55188992</v>
      </c>
      <c r="AA128" s="85" t="s">
        <v>1009</v>
      </c>
      <c r="AB128" s="79"/>
      <c r="AC128" s="79" t="b">
        <v>0</v>
      </c>
      <c r="AD128" s="79">
        <v>3</v>
      </c>
      <c r="AE128" s="85" t="s">
        <v>1083</v>
      </c>
      <c r="AF128" s="79" t="b">
        <v>0</v>
      </c>
      <c r="AG128" s="79" t="s">
        <v>1098</v>
      </c>
      <c r="AH128" s="79"/>
      <c r="AI128" s="85" t="s">
        <v>1083</v>
      </c>
      <c r="AJ128" s="79" t="b">
        <v>0</v>
      </c>
      <c r="AK128" s="79">
        <v>2</v>
      </c>
      <c r="AL128" s="85" t="s">
        <v>1083</v>
      </c>
      <c r="AM128" s="79" t="s">
        <v>1108</v>
      </c>
      <c r="AN128" s="79" t="b">
        <v>0</v>
      </c>
      <c r="AO128" s="85" t="s">
        <v>1009</v>
      </c>
      <c r="AP128" s="79" t="s">
        <v>176</v>
      </c>
      <c r="AQ128" s="79">
        <v>0</v>
      </c>
      <c r="AR128" s="79">
        <v>0</v>
      </c>
      <c r="AS128" s="79" t="s">
        <v>1129</v>
      </c>
      <c r="AT128" s="79" t="s">
        <v>1134</v>
      </c>
      <c r="AU128" s="79" t="s">
        <v>1139</v>
      </c>
      <c r="AV128" s="79" t="s">
        <v>1146</v>
      </c>
      <c r="AW128" s="79" t="s">
        <v>1153</v>
      </c>
      <c r="AX128" s="79" t="s">
        <v>1160</v>
      </c>
      <c r="AY128" s="79" t="s">
        <v>1161</v>
      </c>
      <c r="AZ128" s="82" t="s">
        <v>1169</v>
      </c>
      <c r="BA128">
        <v>4</v>
      </c>
      <c r="BB128" s="78" t="str">
        <f>REPLACE(INDEX(GroupVertices[Group],MATCH(Edges25[[#This Row],[Vertex 1]],GroupVertices[Vertex],0)),1,1,"")</f>
        <v>4</v>
      </c>
      <c r="BC128" s="78" t="str">
        <f>REPLACE(INDEX(GroupVertices[Group],MATCH(Edges25[[#This Row],[Vertex 2]],GroupVertices[Vertex],0)),1,1,"")</f>
        <v>4</v>
      </c>
      <c r="BD128" s="48">
        <v>0</v>
      </c>
      <c r="BE128" s="49">
        <v>0</v>
      </c>
      <c r="BF128" s="48">
        <v>1</v>
      </c>
      <c r="BG128" s="49">
        <v>3.225806451612903</v>
      </c>
      <c r="BH128" s="48">
        <v>0</v>
      </c>
      <c r="BI128" s="49">
        <v>0</v>
      </c>
      <c r="BJ128" s="48">
        <v>30</v>
      </c>
      <c r="BK128" s="49">
        <v>96.7741935483871</v>
      </c>
      <c r="BL128" s="48">
        <v>31</v>
      </c>
    </row>
    <row r="129" spans="1:64" ht="15">
      <c r="A129" s="64" t="s">
        <v>322</v>
      </c>
      <c r="B129" s="64" t="s">
        <v>327</v>
      </c>
      <c r="C129" s="65"/>
      <c r="D129" s="66"/>
      <c r="E129" s="67"/>
      <c r="F129" s="68"/>
      <c r="G129" s="65"/>
      <c r="H129" s="69"/>
      <c r="I129" s="70"/>
      <c r="J129" s="70"/>
      <c r="K129" s="34" t="s">
        <v>65</v>
      </c>
      <c r="L129" s="77">
        <v>137</v>
      </c>
      <c r="M129" s="77"/>
      <c r="N129" s="72"/>
      <c r="O129" s="79" t="s">
        <v>385</v>
      </c>
      <c r="P129" s="81">
        <v>43664.243310185186</v>
      </c>
      <c r="Q129" s="79" t="s">
        <v>443</v>
      </c>
      <c r="R129" s="79"/>
      <c r="S129" s="79"/>
      <c r="T129" s="79"/>
      <c r="U129" s="79"/>
      <c r="V129" s="82" t="s">
        <v>666</v>
      </c>
      <c r="W129" s="81">
        <v>43664.243310185186</v>
      </c>
      <c r="X129" s="82" t="s">
        <v>821</v>
      </c>
      <c r="Y129" s="79"/>
      <c r="Z129" s="79"/>
      <c r="AA129" s="85" t="s">
        <v>1010</v>
      </c>
      <c r="AB129" s="79"/>
      <c r="AC129" s="79" t="b">
        <v>0</v>
      </c>
      <c r="AD129" s="79">
        <v>0</v>
      </c>
      <c r="AE129" s="85" t="s">
        <v>1083</v>
      </c>
      <c r="AF129" s="79" t="b">
        <v>0</v>
      </c>
      <c r="AG129" s="79" t="s">
        <v>1096</v>
      </c>
      <c r="AH129" s="79"/>
      <c r="AI129" s="85" t="s">
        <v>1083</v>
      </c>
      <c r="AJ129" s="79" t="b">
        <v>0</v>
      </c>
      <c r="AK129" s="79">
        <v>10</v>
      </c>
      <c r="AL129" s="85" t="s">
        <v>1031</v>
      </c>
      <c r="AM129" s="79" t="s">
        <v>1110</v>
      </c>
      <c r="AN129" s="79" t="b">
        <v>0</v>
      </c>
      <c r="AO129" s="85" t="s">
        <v>1031</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4</v>
      </c>
      <c r="BC129" s="78" t="str">
        <f>REPLACE(INDEX(GroupVertices[Group],MATCH(Edges25[[#This Row],[Vertex 2]],GroupVertices[Vertex],0)),1,1,"")</f>
        <v>4</v>
      </c>
      <c r="BD129" s="48">
        <v>0</v>
      </c>
      <c r="BE129" s="49">
        <v>0</v>
      </c>
      <c r="BF129" s="48">
        <v>1</v>
      </c>
      <c r="BG129" s="49">
        <v>4.545454545454546</v>
      </c>
      <c r="BH129" s="48">
        <v>0</v>
      </c>
      <c r="BI129" s="49">
        <v>0</v>
      </c>
      <c r="BJ129" s="48">
        <v>21</v>
      </c>
      <c r="BK129" s="49">
        <v>95.45454545454545</v>
      </c>
      <c r="BL129" s="48">
        <v>22</v>
      </c>
    </row>
    <row r="130" spans="1:64" ht="15">
      <c r="A130" s="64" t="s">
        <v>323</v>
      </c>
      <c r="B130" s="64" t="s">
        <v>322</v>
      </c>
      <c r="C130" s="65"/>
      <c r="D130" s="66"/>
      <c r="E130" s="67"/>
      <c r="F130" s="68"/>
      <c r="G130" s="65"/>
      <c r="H130" s="69"/>
      <c r="I130" s="70"/>
      <c r="J130" s="70"/>
      <c r="K130" s="34" t="s">
        <v>65</v>
      </c>
      <c r="L130" s="77">
        <v>138</v>
      </c>
      <c r="M130" s="77"/>
      <c r="N130" s="72"/>
      <c r="O130" s="79" t="s">
        <v>385</v>
      </c>
      <c r="P130" s="81">
        <v>43653.19563657408</v>
      </c>
      <c r="Q130" s="79" t="s">
        <v>452</v>
      </c>
      <c r="R130" s="79"/>
      <c r="S130" s="79"/>
      <c r="T130" s="79"/>
      <c r="U130" s="79"/>
      <c r="V130" s="82" t="s">
        <v>667</v>
      </c>
      <c r="W130" s="81">
        <v>43653.19563657408</v>
      </c>
      <c r="X130" s="82" t="s">
        <v>822</v>
      </c>
      <c r="Y130" s="79"/>
      <c r="Z130" s="79"/>
      <c r="AA130" s="85" t="s">
        <v>1011</v>
      </c>
      <c r="AB130" s="79"/>
      <c r="AC130" s="79" t="b">
        <v>0</v>
      </c>
      <c r="AD130" s="79">
        <v>0</v>
      </c>
      <c r="AE130" s="85" t="s">
        <v>1083</v>
      </c>
      <c r="AF130" s="79" t="b">
        <v>0</v>
      </c>
      <c r="AG130" s="79" t="s">
        <v>1098</v>
      </c>
      <c r="AH130" s="79"/>
      <c r="AI130" s="85" t="s">
        <v>1083</v>
      </c>
      <c r="AJ130" s="79" t="b">
        <v>0</v>
      </c>
      <c r="AK130" s="79">
        <v>2</v>
      </c>
      <c r="AL130" s="85" t="s">
        <v>1009</v>
      </c>
      <c r="AM130" s="79" t="s">
        <v>1110</v>
      </c>
      <c r="AN130" s="79" t="b">
        <v>0</v>
      </c>
      <c r="AO130" s="85" t="s">
        <v>1009</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4</v>
      </c>
      <c r="BC130" s="78" t="str">
        <f>REPLACE(INDEX(GroupVertices[Group],MATCH(Edges25[[#This Row],[Vertex 2]],GroupVertices[Vertex],0)),1,1,"")</f>
        <v>4</v>
      </c>
      <c r="BD130" s="48">
        <v>0</v>
      </c>
      <c r="BE130" s="49">
        <v>0</v>
      </c>
      <c r="BF130" s="48">
        <v>1</v>
      </c>
      <c r="BG130" s="49">
        <v>5.882352941176471</v>
      </c>
      <c r="BH130" s="48">
        <v>0</v>
      </c>
      <c r="BI130" s="49">
        <v>0</v>
      </c>
      <c r="BJ130" s="48">
        <v>16</v>
      </c>
      <c r="BK130" s="49">
        <v>94.11764705882354</v>
      </c>
      <c r="BL130" s="48">
        <v>17</v>
      </c>
    </row>
    <row r="131" spans="1:64" ht="15">
      <c r="A131" s="64" t="s">
        <v>324</v>
      </c>
      <c r="B131" s="64" t="s">
        <v>327</v>
      </c>
      <c r="C131" s="65"/>
      <c r="D131" s="66"/>
      <c r="E131" s="67"/>
      <c r="F131" s="68"/>
      <c r="G131" s="65"/>
      <c r="H131" s="69"/>
      <c r="I131" s="70"/>
      <c r="J131" s="70"/>
      <c r="K131" s="34" t="s">
        <v>65</v>
      </c>
      <c r="L131" s="77">
        <v>139</v>
      </c>
      <c r="M131" s="77"/>
      <c r="N131" s="72"/>
      <c r="O131" s="79" t="s">
        <v>385</v>
      </c>
      <c r="P131" s="81">
        <v>43664.24543981482</v>
      </c>
      <c r="Q131" s="79" t="s">
        <v>443</v>
      </c>
      <c r="R131" s="79"/>
      <c r="S131" s="79"/>
      <c r="T131" s="79"/>
      <c r="U131" s="79"/>
      <c r="V131" s="82" t="s">
        <v>668</v>
      </c>
      <c r="W131" s="81">
        <v>43664.24543981482</v>
      </c>
      <c r="X131" s="82" t="s">
        <v>823</v>
      </c>
      <c r="Y131" s="79"/>
      <c r="Z131" s="79"/>
      <c r="AA131" s="85" t="s">
        <v>1012</v>
      </c>
      <c r="AB131" s="79"/>
      <c r="AC131" s="79" t="b">
        <v>0</v>
      </c>
      <c r="AD131" s="79">
        <v>0</v>
      </c>
      <c r="AE131" s="85" t="s">
        <v>1083</v>
      </c>
      <c r="AF131" s="79" t="b">
        <v>0</v>
      </c>
      <c r="AG131" s="79" t="s">
        <v>1096</v>
      </c>
      <c r="AH131" s="79"/>
      <c r="AI131" s="85" t="s">
        <v>1083</v>
      </c>
      <c r="AJ131" s="79" t="b">
        <v>0</v>
      </c>
      <c r="AK131" s="79">
        <v>10</v>
      </c>
      <c r="AL131" s="85" t="s">
        <v>1031</v>
      </c>
      <c r="AM131" s="79" t="s">
        <v>1110</v>
      </c>
      <c r="AN131" s="79" t="b">
        <v>0</v>
      </c>
      <c r="AO131" s="85" t="s">
        <v>1031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4</v>
      </c>
      <c r="BC131" s="78" t="str">
        <f>REPLACE(INDEX(GroupVertices[Group],MATCH(Edges25[[#This Row],[Vertex 2]],GroupVertices[Vertex],0)),1,1,"")</f>
        <v>4</v>
      </c>
      <c r="BD131" s="48">
        <v>0</v>
      </c>
      <c r="BE131" s="49">
        <v>0</v>
      </c>
      <c r="BF131" s="48">
        <v>1</v>
      </c>
      <c r="BG131" s="49">
        <v>4.545454545454546</v>
      </c>
      <c r="BH131" s="48">
        <v>0</v>
      </c>
      <c r="BI131" s="49">
        <v>0</v>
      </c>
      <c r="BJ131" s="48">
        <v>21</v>
      </c>
      <c r="BK131" s="49">
        <v>95.45454545454545</v>
      </c>
      <c r="BL131" s="48">
        <v>22</v>
      </c>
    </row>
    <row r="132" spans="1:64" ht="15">
      <c r="A132" s="64" t="s">
        <v>324</v>
      </c>
      <c r="B132" s="64" t="s">
        <v>323</v>
      </c>
      <c r="C132" s="65"/>
      <c r="D132" s="66"/>
      <c r="E132" s="67"/>
      <c r="F132" s="68"/>
      <c r="G132" s="65"/>
      <c r="H132" s="69"/>
      <c r="I132" s="70"/>
      <c r="J132" s="70"/>
      <c r="K132" s="34" t="s">
        <v>65</v>
      </c>
      <c r="L132" s="77">
        <v>140</v>
      </c>
      <c r="M132" s="77"/>
      <c r="N132" s="72"/>
      <c r="O132" s="79" t="s">
        <v>385</v>
      </c>
      <c r="P132" s="81">
        <v>43665.029282407406</v>
      </c>
      <c r="Q132" s="79" t="s">
        <v>453</v>
      </c>
      <c r="R132" s="79"/>
      <c r="S132" s="79"/>
      <c r="T132" s="79"/>
      <c r="U132" s="79"/>
      <c r="V132" s="82" t="s">
        <v>668</v>
      </c>
      <c r="W132" s="81">
        <v>43665.029282407406</v>
      </c>
      <c r="X132" s="82" t="s">
        <v>824</v>
      </c>
      <c r="Y132" s="79"/>
      <c r="Z132" s="79"/>
      <c r="AA132" s="85" t="s">
        <v>1013</v>
      </c>
      <c r="AB132" s="79"/>
      <c r="AC132" s="79" t="b">
        <v>0</v>
      </c>
      <c r="AD132" s="79">
        <v>0</v>
      </c>
      <c r="AE132" s="85" t="s">
        <v>1083</v>
      </c>
      <c r="AF132" s="79" t="b">
        <v>1</v>
      </c>
      <c r="AG132" s="79" t="s">
        <v>1098</v>
      </c>
      <c r="AH132" s="79"/>
      <c r="AI132" s="85" t="s">
        <v>1031</v>
      </c>
      <c r="AJ132" s="79" t="b">
        <v>0</v>
      </c>
      <c r="AK132" s="79">
        <v>3</v>
      </c>
      <c r="AL132" s="85" t="s">
        <v>1021</v>
      </c>
      <c r="AM132" s="79" t="s">
        <v>1110</v>
      </c>
      <c r="AN132" s="79" t="b">
        <v>0</v>
      </c>
      <c r="AO132" s="85" t="s">
        <v>1021</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4</v>
      </c>
      <c r="BC132" s="78" t="str">
        <f>REPLACE(INDEX(GroupVertices[Group],MATCH(Edges25[[#This Row],[Vertex 2]],GroupVertices[Vertex],0)),1,1,"")</f>
        <v>4</v>
      </c>
      <c r="BD132" s="48">
        <v>0</v>
      </c>
      <c r="BE132" s="49">
        <v>0</v>
      </c>
      <c r="BF132" s="48">
        <v>0</v>
      </c>
      <c r="BG132" s="49">
        <v>0</v>
      </c>
      <c r="BH132" s="48">
        <v>0</v>
      </c>
      <c r="BI132" s="49">
        <v>0</v>
      </c>
      <c r="BJ132" s="48">
        <v>10</v>
      </c>
      <c r="BK132" s="49">
        <v>100</v>
      </c>
      <c r="BL132" s="48">
        <v>10</v>
      </c>
    </row>
    <row r="133" spans="1:64" ht="15">
      <c r="A133" s="64" t="s">
        <v>325</v>
      </c>
      <c r="B133" s="64" t="s">
        <v>323</v>
      </c>
      <c r="C133" s="65"/>
      <c r="D133" s="66"/>
      <c r="E133" s="67"/>
      <c r="F133" s="68"/>
      <c r="G133" s="65"/>
      <c r="H133" s="69"/>
      <c r="I133" s="70"/>
      <c r="J133" s="70"/>
      <c r="K133" s="34" t="s">
        <v>65</v>
      </c>
      <c r="L133" s="77">
        <v>141</v>
      </c>
      <c r="M133" s="77"/>
      <c r="N133" s="72"/>
      <c r="O133" s="79" t="s">
        <v>385</v>
      </c>
      <c r="P133" s="81">
        <v>43665.043287037035</v>
      </c>
      <c r="Q133" s="79" t="s">
        <v>453</v>
      </c>
      <c r="R133" s="79"/>
      <c r="S133" s="79"/>
      <c r="T133" s="79"/>
      <c r="U133" s="79"/>
      <c r="V133" s="82" t="s">
        <v>669</v>
      </c>
      <c r="W133" s="81">
        <v>43665.043287037035</v>
      </c>
      <c r="X133" s="82" t="s">
        <v>825</v>
      </c>
      <c r="Y133" s="79"/>
      <c r="Z133" s="79"/>
      <c r="AA133" s="85" t="s">
        <v>1014</v>
      </c>
      <c r="AB133" s="79"/>
      <c r="AC133" s="79" t="b">
        <v>0</v>
      </c>
      <c r="AD133" s="79">
        <v>0</v>
      </c>
      <c r="AE133" s="85" t="s">
        <v>1083</v>
      </c>
      <c r="AF133" s="79" t="b">
        <v>1</v>
      </c>
      <c r="AG133" s="79" t="s">
        <v>1098</v>
      </c>
      <c r="AH133" s="79"/>
      <c r="AI133" s="85" t="s">
        <v>1031</v>
      </c>
      <c r="AJ133" s="79" t="b">
        <v>0</v>
      </c>
      <c r="AK133" s="79">
        <v>3</v>
      </c>
      <c r="AL133" s="85" t="s">
        <v>1021</v>
      </c>
      <c r="AM133" s="79" t="s">
        <v>1109</v>
      </c>
      <c r="AN133" s="79" t="b">
        <v>0</v>
      </c>
      <c r="AO133" s="85" t="s">
        <v>1021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4</v>
      </c>
      <c r="BC133" s="78" t="str">
        <f>REPLACE(INDEX(GroupVertices[Group],MATCH(Edges25[[#This Row],[Vertex 2]],GroupVertices[Vertex],0)),1,1,"")</f>
        <v>4</v>
      </c>
      <c r="BD133" s="48">
        <v>0</v>
      </c>
      <c r="BE133" s="49">
        <v>0</v>
      </c>
      <c r="BF133" s="48">
        <v>0</v>
      </c>
      <c r="BG133" s="49">
        <v>0</v>
      </c>
      <c r="BH133" s="48">
        <v>0</v>
      </c>
      <c r="BI133" s="49">
        <v>0</v>
      </c>
      <c r="BJ133" s="48">
        <v>10</v>
      </c>
      <c r="BK133" s="49">
        <v>100</v>
      </c>
      <c r="BL133" s="48">
        <v>10</v>
      </c>
    </row>
    <row r="134" spans="1:64" ht="15">
      <c r="A134" s="64" t="s">
        <v>326</v>
      </c>
      <c r="B134" s="64" t="s">
        <v>335</v>
      </c>
      <c r="C134" s="65"/>
      <c r="D134" s="66"/>
      <c r="E134" s="67"/>
      <c r="F134" s="68"/>
      <c r="G134" s="65"/>
      <c r="H134" s="69"/>
      <c r="I134" s="70"/>
      <c r="J134" s="70"/>
      <c r="K134" s="34" t="s">
        <v>65</v>
      </c>
      <c r="L134" s="77">
        <v>142</v>
      </c>
      <c r="M134" s="77"/>
      <c r="N134" s="72"/>
      <c r="O134" s="79" t="s">
        <v>385</v>
      </c>
      <c r="P134" s="81">
        <v>43665.08516203704</v>
      </c>
      <c r="Q134" s="79" t="s">
        <v>446</v>
      </c>
      <c r="R134" s="79"/>
      <c r="S134" s="79"/>
      <c r="T134" s="79"/>
      <c r="U134" s="79"/>
      <c r="V134" s="82" t="s">
        <v>653</v>
      </c>
      <c r="W134" s="81">
        <v>43665.08516203704</v>
      </c>
      <c r="X134" s="82" t="s">
        <v>826</v>
      </c>
      <c r="Y134" s="79"/>
      <c r="Z134" s="79"/>
      <c r="AA134" s="85" t="s">
        <v>1015</v>
      </c>
      <c r="AB134" s="79"/>
      <c r="AC134" s="79" t="b">
        <v>0</v>
      </c>
      <c r="AD134" s="79">
        <v>0</v>
      </c>
      <c r="AE134" s="85" t="s">
        <v>1083</v>
      </c>
      <c r="AF134" s="79" t="b">
        <v>0</v>
      </c>
      <c r="AG134" s="79" t="s">
        <v>1096</v>
      </c>
      <c r="AH134" s="79"/>
      <c r="AI134" s="85" t="s">
        <v>1083</v>
      </c>
      <c r="AJ134" s="79" t="b">
        <v>0</v>
      </c>
      <c r="AK134" s="79">
        <v>11</v>
      </c>
      <c r="AL134" s="85" t="s">
        <v>1033</v>
      </c>
      <c r="AM134" s="79" t="s">
        <v>1110</v>
      </c>
      <c r="AN134" s="79" t="b">
        <v>0</v>
      </c>
      <c r="AO134" s="85" t="s">
        <v>1033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5</v>
      </c>
      <c r="BC134" s="78" t="str">
        <f>REPLACE(INDEX(GroupVertices[Group],MATCH(Edges25[[#This Row],[Vertex 2]],GroupVertices[Vertex],0)),1,1,"")</f>
        <v>5</v>
      </c>
      <c r="BD134" s="48">
        <v>0</v>
      </c>
      <c r="BE134" s="49">
        <v>0</v>
      </c>
      <c r="BF134" s="48">
        <v>0</v>
      </c>
      <c r="BG134" s="49">
        <v>0</v>
      </c>
      <c r="BH134" s="48">
        <v>0</v>
      </c>
      <c r="BI134" s="49">
        <v>0</v>
      </c>
      <c r="BJ134" s="48">
        <v>29</v>
      </c>
      <c r="BK134" s="49">
        <v>100</v>
      </c>
      <c r="BL134" s="48">
        <v>29</v>
      </c>
    </row>
    <row r="135" spans="1:64" ht="15">
      <c r="A135" s="64" t="s">
        <v>327</v>
      </c>
      <c r="B135" s="64" t="s">
        <v>328</v>
      </c>
      <c r="C135" s="65"/>
      <c r="D135" s="66"/>
      <c r="E135" s="67"/>
      <c r="F135" s="68"/>
      <c r="G135" s="65"/>
      <c r="H135" s="69"/>
      <c r="I135" s="70"/>
      <c r="J135" s="70"/>
      <c r="K135" s="34" t="s">
        <v>66</v>
      </c>
      <c r="L135" s="77">
        <v>143</v>
      </c>
      <c r="M135" s="77"/>
      <c r="N135" s="72"/>
      <c r="O135" s="79" t="s">
        <v>385</v>
      </c>
      <c r="P135" s="81">
        <v>43647.992210648146</v>
      </c>
      <c r="Q135" s="79" t="s">
        <v>420</v>
      </c>
      <c r="R135" s="79"/>
      <c r="S135" s="79"/>
      <c r="T135" s="79"/>
      <c r="U135" s="79"/>
      <c r="V135" s="82" t="s">
        <v>670</v>
      </c>
      <c r="W135" s="81">
        <v>43647.992210648146</v>
      </c>
      <c r="X135" s="82" t="s">
        <v>827</v>
      </c>
      <c r="Y135" s="79"/>
      <c r="Z135" s="79"/>
      <c r="AA135" s="85" t="s">
        <v>1016</v>
      </c>
      <c r="AB135" s="79"/>
      <c r="AC135" s="79" t="b">
        <v>0</v>
      </c>
      <c r="AD135" s="79">
        <v>0</v>
      </c>
      <c r="AE135" s="85" t="s">
        <v>1083</v>
      </c>
      <c r="AF135" s="79" t="b">
        <v>0</v>
      </c>
      <c r="AG135" s="79" t="s">
        <v>1096</v>
      </c>
      <c r="AH135" s="79"/>
      <c r="AI135" s="85" t="s">
        <v>1083</v>
      </c>
      <c r="AJ135" s="79" t="b">
        <v>0</v>
      </c>
      <c r="AK135" s="79">
        <v>9</v>
      </c>
      <c r="AL135" s="85" t="s">
        <v>1017</v>
      </c>
      <c r="AM135" s="79" t="s">
        <v>1110</v>
      </c>
      <c r="AN135" s="79" t="b">
        <v>0</v>
      </c>
      <c r="AO135" s="85" t="s">
        <v>1017</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4</v>
      </c>
      <c r="BC135" s="78" t="str">
        <f>REPLACE(INDEX(GroupVertices[Group],MATCH(Edges25[[#This Row],[Vertex 2]],GroupVertices[Vertex],0)),1,1,"")</f>
        <v>4</v>
      </c>
      <c r="BD135" s="48">
        <v>0</v>
      </c>
      <c r="BE135" s="49">
        <v>0</v>
      </c>
      <c r="BF135" s="48">
        <v>1</v>
      </c>
      <c r="BG135" s="49">
        <v>3.5714285714285716</v>
      </c>
      <c r="BH135" s="48">
        <v>0</v>
      </c>
      <c r="BI135" s="49">
        <v>0</v>
      </c>
      <c r="BJ135" s="48">
        <v>27</v>
      </c>
      <c r="BK135" s="49">
        <v>96.42857142857143</v>
      </c>
      <c r="BL135" s="48">
        <v>28</v>
      </c>
    </row>
    <row r="136" spans="1:64" ht="15">
      <c r="A136" s="64" t="s">
        <v>328</v>
      </c>
      <c r="B136" s="64" t="s">
        <v>328</v>
      </c>
      <c r="C136" s="65"/>
      <c r="D136" s="66"/>
      <c r="E136" s="67"/>
      <c r="F136" s="68"/>
      <c r="G136" s="65"/>
      <c r="H136" s="69"/>
      <c r="I136" s="70"/>
      <c r="J136" s="70"/>
      <c r="K136" s="34" t="s">
        <v>65</v>
      </c>
      <c r="L136" s="77">
        <v>144</v>
      </c>
      <c r="M136" s="77"/>
      <c r="N136" s="72"/>
      <c r="O136" s="79" t="s">
        <v>176</v>
      </c>
      <c r="P136" s="81">
        <v>43647.449467592596</v>
      </c>
      <c r="Q136" s="79" t="s">
        <v>454</v>
      </c>
      <c r="R136" s="79"/>
      <c r="S136" s="79"/>
      <c r="T136" s="79"/>
      <c r="U136" s="82" t="s">
        <v>573</v>
      </c>
      <c r="V136" s="82" t="s">
        <v>573</v>
      </c>
      <c r="W136" s="81">
        <v>43647.449467592596</v>
      </c>
      <c r="X136" s="82" t="s">
        <v>828</v>
      </c>
      <c r="Y136" s="79"/>
      <c r="Z136" s="79"/>
      <c r="AA136" s="85" t="s">
        <v>1017</v>
      </c>
      <c r="AB136" s="79"/>
      <c r="AC136" s="79" t="b">
        <v>0</v>
      </c>
      <c r="AD136" s="79">
        <v>5</v>
      </c>
      <c r="AE136" s="85" t="s">
        <v>1083</v>
      </c>
      <c r="AF136" s="79" t="b">
        <v>0</v>
      </c>
      <c r="AG136" s="79" t="s">
        <v>1096</v>
      </c>
      <c r="AH136" s="79"/>
      <c r="AI136" s="85" t="s">
        <v>1083</v>
      </c>
      <c r="AJ136" s="79" t="b">
        <v>0</v>
      </c>
      <c r="AK136" s="79">
        <v>7</v>
      </c>
      <c r="AL136" s="85" t="s">
        <v>1083</v>
      </c>
      <c r="AM136" s="79" t="s">
        <v>1110</v>
      </c>
      <c r="AN136" s="79" t="b">
        <v>0</v>
      </c>
      <c r="AO136" s="85" t="s">
        <v>1017</v>
      </c>
      <c r="AP136" s="79" t="s">
        <v>176</v>
      </c>
      <c r="AQ136" s="79">
        <v>0</v>
      </c>
      <c r="AR136" s="79">
        <v>0</v>
      </c>
      <c r="AS136" s="79"/>
      <c r="AT136" s="79"/>
      <c r="AU136" s="79"/>
      <c r="AV136" s="79"/>
      <c r="AW136" s="79"/>
      <c r="AX136" s="79"/>
      <c r="AY136" s="79"/>
      <c r="AZ136" s="79"/>
      <c r="BA136">
        <v>2</v>
      </c>
      <c r="BB136" s="78" t="str">
        <f>REPLACE(INDEX(GroupVertices[Group],MATCH(Edges25[[#This Row],[Vertex 1]],GroupVertices[Vertex],0)),1,1,"")</f>
        <v>4</v>
      </c>
      <c r="BC136" s="78" t="str">
        <f>REPLACE(INDEX(GroupVertices[Group],MATCH(Edges25[[#This Row],[Vertex 2]],GroupVertices[Vertex],0)),1,1,"")</f>
        <v>4</v>
      </c>
      <c r="BD136" s="48">
        <v>0</v>
      </c>
      <c r="BE136" s="49">
        <v>0</v>
      </c>
      <c r="BF136" s="48">
        <v>2</v>
      </c>
      <c r="BG136" s="49">
        <v>4.545454545454546</v>
      </c>
      <c r="BH136" s="48">
        <v>0</v>
      </c>
      <c r="BI136" s="49">
        <v>0</v>
      </c>
      <c r="BJ136" s="48">
        <v>42</v>
      </c>
      <c r="BK136" s="49">
        <v>95.45454545454545</v>
      </c>
      <c r="BL136" s="48">
        <v>44</v>
      </c>
    </row>
    <row r="137" spans="1:64" ht="15">
      <c r="A137" s="64" t="s">
        <v>328</v>
      </c>
      <c r="B137" s="64" t="s">
        <v>328</v>
      </c>
      <c r="C137" s="65"/>
      <c r="D137" s="66"/>
      <c r="E137" s="67"/>
      <c r="F137" s="68"/>
      <c r="G137" s="65"/>
      <c r="H137" s="69"/>
      <c r="I137" s="70"/>
      <c r="J137" s="70"/>
      <c r="K137" s="34" t="s">
        <v>65</v>
      </c>
      <c r="L137" s="77">
        <v>145</v>
      </c>
      <c r="M137" s="77"/>
      <c r="N137" s="72"/>
      <c r="O137" s="79" t="s">
        <v>176</v>
      </c>
      <c r="P137" s="81">
        <v>43648.13275462963</v>
      </c>
      <c r="Q137" s="79" t="s">
        <v>420</v>
      </c>
      <c r="R137" s="79"/>
      <c r="S137" s="79"/>
      <c r="T137" s="79"/>
      <c r="U137" s="79"/>
      <c r="V137" s="82" t="s">
        <v>671</v>
      </c>
      <c r="W137" s="81">
        <v>43648.13275462963</v>
      </c>
      <c r="X137" s="82" t="s">
        <v>829</v>
      </c>
      <c r="Y137" s="79"/>
      <c r="Z137" s="79"/>
      <c r="AA137" s="85" t="s">
        <v>1018</v>
      </c>
      <c r="AB137" s="79"/>
      <c r="AC137" s="79" t="b">
        <v>0</v>
      </c>
      <c r="AD137" s="79">
        <v>0</v>
      </c>
      <c r="AE137" s="85" t="s">
        <v>1083</v>
      </c>
      <c r="AF137" s="79" t="b">
        <v>0</v>
      </c>
      <c r="AG137" s="79" t="s">
        <v>1096</v>
      </c>
      <c r="AH137" s="79"/>
      <c r="AI137" s="85" t="s">
        <v>1083</v>
      </c>
      <c r="AJ137" s="79" t="b">
        <v>0</v>
      </c>
      <c r="AK137" s="79">
        <v>9</v>
      </c>
      <c r="AL137" s="85" t="s">
        <v>1017</v>
      </c>
      <c r="AM137" s="79" t="s">
        <v>1110</v>
      </c>
      <c r="AN137" s="79" t="b">
        <v>0</v>
      </c>
      <c r="AO137" s="85" t="s">
        <v>1017</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4</v>
      </c>
      <c r="BC137" s="78" t="str">
        <f>REPLACE(INDEX(GroupVertices[Group],MATCH(Edges25[[#This Row],[Vertex 2]],GroupVertices[Vertex],0)),1,1,"")</f>
        <v>4</v>
      </c>
      <c r="BD137" s="48">
        <v>0</v>
      </c>
      <c r="BE137" s="49">
        <v>0</v>
      </c>
      <c r="BF137" s="48">
        <v>1</v>
      </c>
      <c r="BG137" s="49">
        <v>3.5714285714285716</v>
      </c>
      <c r="BH137" s="48">
        <v>0</v>
      </c>
      <c r="BI137" s="49">
        <v>0</v>
      </c>
      <c r="BJ137" s="48">
        <v>27</v>
      </c>
      <c r="BK137" s="49">
        <v>96.42857142857143</v>
      </c>
      <c r="BL137" s="48">
        <v>28</v>
      </c>
    </row>
    <row r="138" spans="1:64" ht="15">
      <c r="A138" s="64" t="s">
        <v>328</v>
      </c>
      <c r="B138" s="64" t="s">
        <v>327</v>
      </c>
      <c r="C138" s="65"/>
      <c r="D138" s="66"/>
      <c r="E138" s="67"/>
      <c r="F138" s="68"/>
      <c r="G138" s="65"/>
      <c r="H138" s="69"/>
      <c r="I138" s="70"/>
      <c r="J138" s="70"/>
      <c r="K138" s="34" t="s">
        <v>66</v>
      </c>
      <c r="L138" s="77">
        <v>146</v>
      </c>
      <c r="M138" s="77"/>
      <c r="N138" s="72"/>
      <c r="O138" s="79" t="s">
        <v>385</v>
      </c>
      <c r="P138" s="81">
        <v>43664.24353009259</v>
      </c>
      <c r="Q138" s="79" t="s">
        <v>443</v>
      </c>
      <c r="R138" s="79"/>
      <c r="S138" s="79"/>
      <c r="T138" s="79"/>
      <c r="U138" s="79"/>
      <c r="V138" s="82" t="s">
        <v>671</v>
      </c>
      <c r="W138" s="81">
        <v>43664.24353009259</v>
      </c>
      <c r="X138" s="82" t="s">
        <v>830</v>
      </c>
      <c r="Y138" s="79"/>
      <c r="Z138" s="79"/>
      <c r="AA138" s="85" t="s">
        <v>1019</v>
      </c>
      <c r="AB138" s="79"/>
      <c r="AC138" s="79" t="b">
        <v>0</v>
      </c>
      <c r="AD138" s="79">
        <v>0</v>
      </c>
      <c r="AE138" s="85" t="s">
        <v>1083</v>
      </c>
      <c r="AF138" s="79" t="b">
        <v>0</v>
      </c>
      <c r="AG138" s="79" t="s">
        <v>1096</v>
      </c>
      <c r="AH138" s="79"/>
      <c r="AI138" s="85" t="s">
        <v>1083</v>
      </c>
      <c r="AJ138" s="79" t="b">
        <v>0</v>
      </c>
      <c r="AK138" s="79">
        <v>10</v>
      </c>
      <c r="AL138" s="85" t="s">
        <v>1031</v>
      </c>
      <c r="AM138" s="79" t="s">
        <v>1110</v>
      </c>
      <c r="AN138" s="79" t="b">
        <v>0</v>
      </c>
      <c r="AO138" s="85" t="s">
        <v>1031</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4</v>
      </c>
      <c r="BC138" s="78" t="str">
        <f>REPLACE(INDEX(GroupVertices[Group],MATCH(Edges25[[#This Row],[Vertex 2]],GroupVertices[Vertex],0)),1,1,"")</f>
        <v>4</v>
      </c>
      <c r="BD138" s="48">
        <v>0</v>
      </c>
      <c r="BE138" s="49">
        <v>0</v>
      </c>
      <c r="BF138" s="48">
        <v>1</v>
      </c>
      <c r="BG138" s="49">
        <v>4.545454545454546</v>
      </c>
      <c r="BH138" s="48">
        <v>0</v>
      </c>
      <c r="BI138" s="49">
        <v>0</v>
      </c>
      <c r="BJ138" s="48">
        <v>21</v>
      </c>
      <c r="BK138" s="49">
        <v>95.45454545454545</v>
      </c>
      <c r="BL138" s="48">
        <v>22</v>
      </c>
    </row>
    <row r="139" spans="1:64" ht="15">
      <c r="A139" s="64" t="s">
        <v>329</v>
      </c>
      <c r="B139" s="64" t="s">
        <v>328</v>
      </c>
      <c r="C139" s="65"/>
      <c r="D139" s="66"/>
      <c r="E139" s="67"/>
      <c r="F139" s="68"/>
      <c r="G139" s="65"/>
      <c r="H139" s="69"/>
      <c r="I139" s="70"/>
      <c r="J139" s="70"/>
      <c r="K139" s="34" t="s">
        <v>65</v>
      </c>
      <c r="L139" s="77">
        <v>147</v>
      </c>
      <c r="M139" s="77"/>
      <c r="N139" s="72"/>
      <c r="O139" s="79" t="s">
        <v>385</v>
      </c>
      <c r="P139" s="81">
        <v>43647.49429398148</v>
      </c>
      <c r="Q139" s="79" t="s">
        <v>420</v>
      </c>
      <c r="R139" s="79"/>
      <c r="S139" s="79"/>
      <c r="T139" s="79"/>
      <c r="U139" s="79"/>
      <c r="V139" s="82" t="s">
        <v>672</v>
      </c>
      <c r="W139" s="81">
        <v>43647.49429398148</v>
      </c>
      <c r="X139" s="82" t="s">
        <v>831</v>
      </c>
      <c r="Y139" s="79"/>
      <c r="Z139" s="79"/>
      <c r="AA139" s="85" t="s">
        <v>1020</v>
      </c>
      <c r="AB139" s="79"/>
      <c r="AC139" s="79" t="b">
        <v>0</v>
      </c>
      <c r="AD139" s="79">
        <v>0</v>
      </c>
      <c r="AE139" s="85" t="s">
        <v>1083</v>
      </c>
      <c r="AF139" s="79" t="b">
        <v>0</v>
      </c>
      <c r="AG139" s="79" t="s">
        <v>1096</v>
      </c>
      <c r="AH139" s="79"/>
      <c r="AI139" s="85" t="s">
        <v>1083</v>
      </c>
      <c r="AJ139" s="79" t="b">
        <v>0</v>
      </c>
      <c r="AK139" s="79">
        <v>7</v>
      </c>
      <c r="AL139" s="85" t="s">
        <v>1017</v>
      </c>
      <c r="AM139" s="79" t="s">
        <v>1110</v>
      </c>
      <c r="AN139" s="79" t="b">
        <v>0</v>
      </c>
      <c r="AO139" s="85" t="s">
        <v>1017</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4</v>
      </c>
      <c r="BC139" s="78" t="str">
        <f>REPLACE(INDEX(GroupVertices[Group],MATCH(Edges25[[#This Row],[Vertex 2]],GroupVertices[Vertex],0)),1,1,"")</f>
        <v>4</v>
      </c>
      <c r="BD139" s="48">
        <v>0</v>
      </c>
      <c r="BE139" s="49">
        <v>0</v>
      </c>
      <c r="BF139" s="48">
        <v>1</v>
      </c>
      <c r="BG139" s="49">
        <v>3.5714285714285716</v>
      </c>
      <c r="BH139" s="48">
        <v>0</v>
      </c>
      <c r="BI139" s="49">
        <v>0</v>
      </c>
      <c r="BJ139" s="48">
        <v>27</v>
      </c>
      <c r="BK139" s="49">
        <v>96.42857142857143</v>
      </c>
      <c r="BL139" s="48">
        <v>28</v>
      </c>
    </row>
    <row r="140" spans="1:64" ht="15">
      <c r="A140" s="64" t="s">
        <v>323</v>
      </c>
      <c r="B140" s="64" t="s">
        <v>323</v>
      </c>
      <c r="C140" s="65"/>
      <c r="D140" s="66"/>
      <c r="E140" s="67"/>
      <c r="F140" s="68"/>
      <c r="G140" s="65"/>
      <c r="H140" s="69"/>
      <c r="I140" s="70"/>
      <c r="J140" s="70"/>
      <c r="K140" s="34" t="s">
        <v>65</v>
      </c>
      <c r="L140" s="77">
        <v>148</v>
      </c>
      <c r="M140" s="77"/>
      <c r="N140" s="72"/>
      <c r="O140" s="79" t="s">
        <v>176</v>
      </c>
      <c r="P140" s="81">
        <v>43665.02297453704</v>
      </c>
      <c r="Q140" s="79" t="s">
        <v>455</v>
      </c>
      <c r="R140" s="82" t="s">
        <v>504</v>
      </c>
      <c r="S140" s="79" t="s">
        <v>517</v>
      </c>
      <c r="T140" s="79"/>
      <c r="U140" s="79"/>
      <c r="V140" s="82" t="s">
        <v>667</v>
      </c>
      <c r="W140" s="81">
        <v>43665.02297453704</v>
      </c>
      <c r="X140" s="82" t="s">
        <v>832</v>
      </c>
      <c r="Y140" s="79"/>
      <c r="Z140" s="79"/>
      <c r="AA140" s="85" t="s">
        <v>1021</v>
      </c>
      <c r="AB140" s="79"/>
      <c r="AC140" s="79" t="b">
        <v>0</v>
      </c>
      <c r="AD140" s="79">
        <v>7</v>
      </c>
      <c r="AE140" s="85" t="s">
        <v>1083</v>
      </c>
      <c r="AF140" s="79" t="b">
        <v>1</v>
      </c>
      <c r="AG140" s="79" t="s">
        <v>1098</v>
      </c>
      <c r="AH140" s="79"/>
      <c r="AI140" s="85" t="s">
        <v>1031</v>
      </c>
      <c r="AJ140" s="79" t="b">
        <v>0</v>
      </c>
      <c r="AK140" s="79">
        <v>3</v>
      </c>
      <c r="AL140" s="85" t="s">
        <v>1083</v>
      </c>
      <c r="AM140" s="79" t="s">
        <v>1110</v>
      </c>
      <c r="AN140" s="79" t="b">
        <v>0</v>
      </c>
      <c r="AO140" s="85" t="s">
        <v>1021</v>
      </c>
      <c r="AP140" s="79" t="s">
        <v>176</v>
      </c>
      <c r="AQ140" s="79">
        <v>0</v>
      </c>
      <c r="AR140" s="79">
        <v>0</v>
      </c>
      <c r="AS140" s="79" t="s">
        <v>1129</v>
      </c>
      <c r="AT140" s="79" t="s">
        <v>1134</v>
      </c>
      <c r="AU140" s="79" t="s">
        <v>1139</v>
      </c>
      <c r="AV140" s="79" t="s">
        <v>1146</v>
      </c>
      <c r="AW140" s="79" t="s">
        <v>1153</v>
      </c>
      <c r="AX140" s="79" t="s">
        <v>1160</v>
      </c>
      <c r="AY140" s="79" t="s">
        <v>1161</v>
      </c>
      <c r="AZ140" s="82" t="s">
        <v>1169</v>
      </c>
      <c r="BA140">
        <v>1</v>
      </c>
      <c r="BB140" s="78" t="str">
        <f>REPLACE(INDEX(GroupVertices[Group],MATCH(Edges25[[#This Row],[Vertex 1]],GroupVertices[Vertex],0)),1,1,"")</f>
        <v>4</v>
      </c>
      <c r="BC140" s="78" t="str">
        <f>REPLACE(INDEX(GroupVertices[Group],MATCH(Edges25[[#This Row],[Vertex 2]],GroupVertices[Vertex],0)),1,1,"")</f>
        <v>4</v>
      </c>
      <c r="BD140" s="48">
        <v>0</v>
      </c>
      <c r="BE140" s="49">
        <v>0</v>
      </c>
      <c r="BF140" s="48">
        <v>0</v>
      </c>
      <c r="BG140" s="49">
        <v>0</v>
      </c>
      <c r="BH140" s="48">
        <v>0</v>
      </c>
      <c r="BI140" s="49">
        <v>0</v>
      </c>
      <c r="BJ140" s="48">
        <v>10</v>
      </c>
      <c r="BK140" s="49">
        <v>100</v>
      </c>
      <c r="BL140" s="48">
        <v>10</v>
      </c>
    </row>
    <row r="141" spans="1:64" ht="15">
      <c r="A141" s="64" t="s">
        <v>329</v>
      </c>
      <c r="B141" s="64" t="s">
        <v>323</v>
      </c>
      <c r="C141" s="65"/>
      <c r="D141" s="66"/>
      <c r="E141" s="67"/>
      <c r="F141" s="68"/>
      <c r="G141" s="65"/>
      <c r="H141" s="69"/>
      <c r="I141" s="70"/>
      <c r="J141" s="70"/>
      <c r="K141" s="34" t="s">
        <v>65</v>
      </c>
      <c r="L141" s="77">
        <v>149</v>
      </c>
      <c r="M141" s="77"/>
      <c r="N141" s="72"/>
      <c r="O141" s="79" t="s">
        <v>385</v>
      </c>
      <c r="P141" s="81">
        <v>43665.10172453704</v>
      </c>
      <c r="Q141" s="79" t="s">
        <v>453</v>
      </c>
      <c r="R141" s="79"/>
      <c r="S141" s="79"/>
      <c r="T141" s="79"/>
      <c r="U141" s="79"/>
      <c r="V141" s="82" t="s">
        <v>672</v>
      </c>
      <c r="W141" s="81">
        <v>43665.10172453704</v>
      </c>
      <c r="X141" s="82" t="s">
        <v>833</v>
      </c>
      <c r="Y141" s="79"/>
      <c r="Z141" s="79"/>
      <c r="AA141" s="85" t="s">
        <v>1022</v>
      </c>
      <c r="AB141" s="79"/>
      <c r="AC141" s="79" t="b">
        <v>0</v>
      </c>
      <c r="AD141" s="79">
        <v>0</v>
      </c>
      <c r="AE141" s="85" t="s">
        <v>1083</v>
      </c>
      <c r="AF141" s="79" t="b">
        <v>1</v>
      </c>
      <c r="AG141" s="79" t="s">
        <v>1098</v>
      </c>
      <c r="AH141" s="79"/>
      <c r="AI141" s="85" t="s">
        <v>1031</v>
      </c>
      <c r="AJ141" s="79" t="b">
        <v>0</v>
      </c>
      <c r="AK141" s="79">
        <v>3</v>
      </c>
      <c r="AL141" s="85" t="s">
        <v>1021</v>
      </c>
      <c r="AM141" s="79" t="s">
        <v>1110</v>
      </c>
      <c r="AN141" s="79" t="b">
        <v>0</v>
      </c>
      <c r="AO141" s="85" t="s">
        <v>1021</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4</v>
      </c>
      <c r="BC141" s="78" t="str">
        <f>REPLACE(INDEX(GroupVertices[Group],MATCH(Edges25[[#This Row],[Vertex 2]],GroupVertices[Vertex],0)),1,1,"")</f>
        <v>4</v>
      </c>
      <c r="BD141" s="48">
        <v>0</v>
      </c>
      <c r="BE141" s="49">
        <v>0</v>
      </c>
      <c r="BF141" s="48">
        <v>0</v>
      </c>
      <c r="BG141" s="49">
        <v>0</v>
      </c>
      <c r="BH141" s="48">
        <v>0</v>
      </c>
      <c r="BI141" s="49">
        <v>0</v>
      </c>
      <c r="BJ141" s="48">
        <v>10</v>
      </c>
      <c r="BK141" s="49">
        <v>100</v>
      </c>
      <c r="BL141" s="48">
        <v>10</v>
      </c>
    </row>
    <row r="142" spans="1:64" ht="15">
      <c r="A142" s="64" t="s">
        <v>329</v>
      </c>
      <c r="B142" s="64" t="s">
        <v>327</v>
      </c>
      <c r="C142" s="65"/>
      <c r="D142" s="66"/>
      <c r="E142" s="67"/>
      <c r="F142" s="68"/>
      <c r="G142" s="65"/>
      <c r="H142" s="69"/>
      <c r="I142" s="70"/>
      <c r="J142" s="70"/>
      <c r="K142" s="34" t="s">
        <v>65</v>
      </c>
      <c r="L142" s="77">
        <v>150</v>
      </c>
      <c r="M142" s="77"/>
      <c r="N142" s="72"/>
      <c r="O142" s="79" t="s">
        <v>385</v>
      </c>
      <c r="P142" s="81">
        <v>43664.291400462964</v>
      </c>
      <c r="Q142" s="79" t="s">
        <v>443</v>
      </c>
      <c r="R142" s="79"/>
      <c r="S142" s="79"/>
      <c r="T142" s="79"/>
      <c r="U142" s="79"/>
      <c r="V142" s="82" t="s">
        <v>672</v>
      </c>
      <c r="W142" s="81">
        <v>43664.291400462964</v>
      </c>
      <c r="X142" s="82" t="s">
        <v>834</v>
      </c>
      <c r="Y142" s="79"/>
      <c r="Z142" s="79"/>
      <c r="AA142" s="85" t="s">
        <v>1023</v>
      </c>
      <c r="AB142" s="79"/>
      <c r="AC142" s="79" t="b">
        <v>0</v>
      </c>
      <c r="AD142" s="79">
        <v>0</v>
      </c>
      <c r="AE142" s="85" t="s">
        <v>1083</v>
      </c>
      <c r="AF142" s="79" t="b">
        <v>0</v>
      </c>
      <c r="AG142" s="79" t="s">
        <v>1096</v>
      </c>
      <c r="AH142" s="79"/>
      <c r="AI142" s="85" t="s">
        <v>1083</v>
      </c>
      <c r="AJ142" s="79" t="b">
        <v>0</v>
      </c>
      <c r="AK142" s="79">
        <v>10</v>
      </c>
      <c r="AL142" s="85" t="s">
        <v>1031</v>
      </c>
      <c r="AM142" s="79" t="s">
        <v>1110</v>
      </c>
      <c r="AN142" s="79" t="b">
        <v>0</v>
      </c>
      <c r="AO142" s="85" t="s">
        <v>1031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4</v>
      </c>
      <c r="BC142" s="78" t="str">
        <f>REPLACE(INDEX(GroupVertices[Group],MATCH(Edges25[[#This Row],[Vertex 2]],GroupVertices[Vertex],0)),1,1,"")</f>
        <v>4</v>
      </c>
      <c r="BD142" s="48">
        <v>0</v>
      </c>
      <c r="BE142" s="49">
        <v>0</v>
      </c>
      <c r="BF142" s="48">
        <v>1</v>
      </c>
      <c r="BG142" s="49">
        <v>4.545454545454546</v>
      </c>
      <c r="BH142" s="48">
        <v>0</v>
      </c>
      <c r="BI142" s="49">
        <v>0</v>
      </c>
      <c r="BJ142" s="48">
        <v>21</v>
      </c>
      <c r="BK142" s="49">
        <v>95.45454545454545</v>
      </c>
      <c r="BL142" s="48">
        <v>22</v>
      </c>
    </row>
    <row r="143" spans="1:64" ht="15">
      <c r="A143" s="64" t="s">
        <v>330</v>
      </c>
      <c r="B143" s="64" t="s">
        <v>330</v>
      </c>
      <c r="C143" s="65"/>
      <c r="D143" s="66"/>
      <c r="E143" s="67"/>
      <c r="F143" s="68"/>
      <c r="G143" s="65"/>
      <c r="H143" s="69"/>
      <c r="I143" s="70"/>
      <c r="J143" s="70"/>
      <c r="K143" s="34" t="s">
        <v>65</v>
      </c>
      <c r="L143" s="77">
        <v>151</v>
      </c>
      <c r="M143" s="77"/>
      <c r="N143" s="72"/>
      <c r="O143" s="79" t="s">
        <v>176</v>
      </c>
      <c r="P143" s="81">
        <v>43664.42450231482</v>
      </c>
      <c r="Q143" s="79" t="s">
        <v>456</v>
      </c>
      <c r="R143" s="82" t="s">
        <v>505</v>
      </c>
      <c r="S143" s="79" t="s">
        <v>522</v>
      </c>
      <c r="T143" s="79" t="s">
        <v>536</v>
      </c>
      <c r="U143" s="79"/>
      <c r="V143" s="82" t="s">
        <v>673</v>
      </c>
      <c r="W143" s="81">
        <v>43664.42450231482</v>
      </c>
      <c r="X143" s="82" t="s">
        <v>835</v>
      </c>
      <c r="Y143" s="79"/>
      <c r="Z143" s="79"/>
      <c r="AA143" s="85" t="s">
        <v>1024</v>
      </c>
      <c r="AB143" s="79"/>
      <c r="AC143" s="79" t="b">
        <v>0</v>
      </c>
      <c r="AD143" s="79">
        <v>0</v>
      </c>
      <c r="AE143" s="85" t="s">
        <v>1083</v>
      </c>
      <c r="AF143" s="79" t="b">
        <v>0</v>
      </c>
      <c r="AG143" s="79" t="s">
        <v>1096</v>
      </c>
      <c r="AH143" s="79"/>
      <c r="AI143" s="85" t="s">
        <v>1083</v>
      </c>
      <c r="AJ143" s="79" t="b">
        <v>0</v>
      </c>
      <c r="AK143" s="79">
        <v>0</v>
      </c>
      <c r="AL143" s="85" t="s">
        <v>1083</v>
      </c>
      <c r="AM143" s="79" t="s">
        <v>1119</v>
      </c>
      <c r="AN143" s="79" t="b">
        <v>0</v>
      </c>
      <c r="AO143" s="85" t="s">
        <v>1024</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10</v>
      </c>
      <c r="BK143" s="49">
        <v>100</v>
      </c>
      <c r="BL143" s="48">
        <v>10</v>
      </c>
    </row>
    <row r="144" spans="1:64" ht="15">
      <c r="A144" s="64" t="s">
        <v>330</v>
      </c>
      <c r="B144" s="64" t="s">
        <v>330</v>
      </c>
      <c r="C144" s="65"/>
      <c r="D144" s="66"/>
      <c r="E144" s="67"/>
      <c r="F144" s="68"/>
      <c r="G144" s="65"/>
      <c r="H144" s="69"/>
      <c r="I144" s="70"/>
      <c r="J144" s="70"/>
      <c r="K144" s="34" t="s">
        <v>65</v>
      </c>
      <c r="L144" s="77">
        <v>152</v>
      </c>
      <c r="M144" s="77"/>
      <c r="N144" s="72"/>
      <c r="O144" s="79" t="s">
        <v>176</v>
      </c>
      <c r="P144" s="81">
        <v>43665.014710648145</v>
      </c>
      <c r="Q144" s="79" t="s">
        <v>457</v>
      </c>
      <c r="R144" s="82" t="s">
        <v>506</v>
      </c>
      <c r="S144" s="79" t="s">
        <v>522</v>
      </c>
      <c r="T144" s="79" t="s">
        <v>536</v>
      </c>
      <c r="U144" s="79"/>
      <c r="V144" s="82" t="s">
        <v>673</v>
      </c>
      <c r="W144" s="81">
        <v>43665.014710648145</v>
      </c>
      <c r="X144" s="82" t="s">
        <v>836</v>
      </c>
      <c r="Y144" s="79"/>
      <c r="Z144" s="79"/>
      <c r="AA144" s="85" t="s">
        <v>1025</v>
      </c>
      <c r="AB144" s="79"/>
      <c r="AC144" s="79" t="b">
        <v>0</v>
      </c>
      <c r="AD144" s="79">
        <v>0</v>
      </c>
      <c r="AE144" s="85" t="s">
        <v>1083</v>
      </c>
      <c r="AF144" s="79" t="b">
        <v>0</v>
      </c>
      <c r="AG144" s="79" t="s">
        <v>1096</v>
      </c>
      <c r="AH144" s="79"/>
      <c r="AI144" s="85" t="s">
        <v>1083</v>
      </c>
      <c r="AJ144" s="79" t="b">
        <v>0</v>
      </c>
      <c r="AK144" s="79">
        <v>0</v>
      </c>
      <c r="AL144" s="85" t="s">
        <v>1083</v>
      </c>
      <c r="AM144" s="79" t="s">
        <v>1119</v>
      </c>
      <c r="AN144" s="79" t="b">
        <v>0</v>
      </c>
      <c r="AO144" s="85" t="s">
        <v>1025</v>
      </c>
      <c r="AP144" s="79" t="s">
        <v>176</v>
      </c>
      <c r="AQ144" s="79">
        <v>0</v>
      </c>
      <c r="AR144" s="79">
        <v>0</v>
      </c>
      <c r="AS144" s="79"/>
      <c r="AT144" s="79"/>
      <c r="AU144" s="79"/>
      <c r="AV144" s="79"/>
      <c r="AW144" s="79"/>
      <c r="AX144" s="79"/>
      <c r="AY144" s="79"/>
      <c r="AZ144" s="79"/>
      <c r="BA144">
        <v>3</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10</v>
      </c>
      <c r="BK144" s="49">
        <v>100</v>
      </c>
      <c r="BL144" s="48">
        <v>10</v>
      </c>
    </row>
    <row r="145" spans="1:64" ht="15">
      <c r="A145" s="64" t="s">
        <v>330</v>
      </c>
      <c r="B145" s="64" t="s">
        <v>330</v>
      </c>
      <c r="C145" s="65"/>
      <c r="D145" s="66"/>
      <c r="E145" s="67"/>
      <c r="F145" s="68"/>
      <c r="G145" s="65"/>
      <c r="H145" s="69"/>
      <c r="I145" s="70"/>
      <c r="J145" s="70"/>
      <c r="K145" s="34" t="s">
        <v>65</v>
      </c>
      <c r="L145" s="77">
        <v>153</v>
      </c>
      <c r="M145" s="77"/>
      <c r="N145" s="72"/>
      <c r="O145" s="79" t="s">
        <v>176</v>
      </c>
      <c r="P145" s="81">
        <v>43665.17449074074</v>
      </c>
      <c r="Q145" s="79" t="s">
        <v>458</v>
      </c>
      <c r="R145" s="82" t="s">
        <v>507</v>
      </c>
      <c r="S145" s="79" t="s">
        <v>522</v>
      </c>
      <c r="T145" s="79" t="s">
        <v>536</v>
      </c>
      <c r="U145" s="79"/>
      <c r="V145" s="82" t="s">
        <v>673</v>
      </c>
      <c r="W145" s="81">
        <v>43665.17449074074</v>
      </c>
      <c r="X145" s="82" t="s">
        <v>837</v>
      </c>
      <c r="Y145" s="79"/>
      <c r="Z145" s="79"/>
      <c r="AA145" s="85" t="s">
        <v>1026</v>
      </c>
      <c r="AB145" s="79"/>
      <c r="AC145" s="79" t="b">
        <v>0</v>
      </c>
      <c r="AD145" s="79">
        <v>4</v>
      </c>
      <c r="AE145" s="85" t="s">
        <v>1083</v>
      </c>
      <c r="AF145" s="79" t="b">
        <v>0</v>
      </c>
      <c r="AG145" s="79" t="s">
        <v>1096</v>
      </c>
      <c r="AH145" s="79"/>
      <c r="AI145" s="85" t="s">
        <v>1083</v>
      </c>
      <c r="AJ145" s="79" t="b">
        <v>0</v>
      </c>
      <c r="AK145" s="79">
        <v>0</v>
      </c>
      <c r="AL145" s="85" t="s">
        <v>1083</v>
      </c>
      <c r="AM145" s="79" t="s">
        <v>1119</v>
      </c>
      <c r="AN145" s="79" t="b">
        <v>0</v>
      </c>
      <c r="AO145" s="85" t="s">
        <v>1026</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10</v>
      </c>
      <c r="BK145" s="49">
        <v>100</v>
      </c>
      <c r="BL145" s="48">
        <v>10</v>
      </c>
    </row>
    <row r="146" spans="1:64" ht="15">
      <c r="A146" s="64" t="s">
        <v>331</v>
      </c>
      <c r="B146" s="64" t="s">
        <v>300</v>
      </c>
      <c r="C146" s="65"/>
      <c r="D146" s="66"/>
      <c r="E146" s="67"/>
      <c r="F146" s="68"/>
      <c r="G146" s="65"/>
      <c r="H146" s="69"/>
      <c r="I146" s="70"/>
      <c r="J146" s="70"/>
      <c r="K146" s="34" t="s">
        <v>65</v>
      </c>
      <c r="L146" s="77">
        <v>154</v>
      </c>
      <c r="M146" s="77"/>
      <c r="N146" s="72"/>
      <c r="O146" s="79" t="s">
        <v>385</v>
      </c>
      <c r="P146" s="81">
        <v>43654.63957175926</v>
      </c>
      <c r="Q146" s="79" t="s">
        <v>434</v>
      </c>
      <c r="R146" s="79"/>
      <c r="S146" s="79"/>
      <c r="T146" s="79"/>
      <c r="U146" s="79"/>
      <c r="V146" s="82" t="s">
        <v>674</v>
      </c>
      <c r="W146" s="81">
        <v>43654.63957175926</v>
      </c>
      <c r="X146" s="82" t="s">
        <v>838</v>
      </c>
      <c r="Y146" s="79"/>
      <c r="Z146" s="79"/>
      <c r="AA146" s="85" t="s">
        <v>1027</v>
      </c>
      <c r="AB146" s="79"/>
      <c r="AC146" s="79" t="b">
        <v>0</v>
      </c>
      <c r="AD146" s="79">
        <v>0</v>
      </c>
      <c r="AE146" s="85" t="s">
        <v>1083</v>
      </c>
      <c r="AF146" s="79" t="b">
        <v>0</v>
      </c>
      <c r="AG146" s="79" t="s">
        <v>1096</v>
      </c>
      <c r="AH146" s="79"/>
      <c r="AI146" s="85" t="s">
        <v>1083</v>
      </c>
      <c r="AJ146" s="79" t="b">
        <v>0</v>
      </c>
      <c r="AK146" s="79">
        <v>2</v>
      </c>
      <c r="AL146" s="85" t="s">
        <v>980</v>
      </c>
      <c r="AM146" s="79" t="s">
        <v>1110</v>
      </c>
      <c r="AN146" s="79" t="b">
        <v>0</v>
      </c>
      <c r="AO146" s="85" t="s">
        <v>980</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5</v>
      </c>
      <c r="BC146" s="78" t="str">
        <f>REPLACE(INDEX(GroupVertices[Group],MATCH(Edges25[[#This Row],[Vertex 2]],GroupVertices[Vertex],0)),1,1,"")</f>
        <v>5</v>
      </c>
      <c r="BD146" s="48">
        <v>1</v>
      </c>
      <c r="BE146" s="49">
        <v>4</v>
      </c>
      <c r="BF146" s="48">
        <v>0</v>
      </c>
      <c r="BG146" s="49">
        <v>0</v>
      </c>
      <c r="BH146" s="48">
        <v>0</v>
      </c>
      <c r="BI146" s="49">
        <v>0</v>
      </c>
      <c r="BJ146" s="48">
        <v>24</v>
      </c>
      <c r="BK146" s="49">
        <v>96</v>
      </c>
      <c r="BL146" s="48">
        <v>25</v>
      </c>
    </row>
    <row r="147" spans="1:64" ht="15">
      <c r="A147" s="64" t="s">
        <v>331</v>
      </c>
      <c r="B147" s="64" t="s">
        <v>335</v>
      </c>
      <c r="C147" s="65"/>
      <c r="D147" s="66"/>
      <c r="E147" s="67"/>
      <c r="F147" s="68"/>
      <c r="G147" s="65"/>
      <c r="H147" s="69"/>
      <c r="I147" s="70"/>
      <c r="J147" s="70"/>
      <c r="K147" s="34" t="s">
        <v>65</v>
      </c>
      <c r="L147" s="77">
        <v>155</v>
      </c>
      <c r="M147" s="77"/>
      <c r="N147" s="72"/>
      <c r="O147" s="79" t="s">
        <v>385</v>
      </c>
      <c r="P147" s="81">
        <v>43665.22450231481</v>
      </c>
      <c r="Q147" s="79" t="s">
        <v>446</v>
      </c>
      <c r="R147" s="79"/>
      <c r="S147" s="79"/>
      <c r="T147" s="79"/>
      <c r="U147" s="79"/>
      <c r="V147" s="82" t="s">
        <v>674</v>
      </c>
      <c r="W147" s="81">
        <v>43665.22450231481</v>
      </c>
      <c r="X147" s="82" t="s">
        <v>839</v>
      </c>
      <c r="Y147" s="79"/>
      <c r="Z147" s="79"/>
      <c r="AA147" s="85" t="s">
        <v>1028</v>
      </c>
      <c r="AB147" s="79"/>
      <c r="AC147" s="79" t="b">
        <v>0</v>
      </c>
      <c r="AD147" s="79">
        <v>0</v>
      </c>
      <c r="AE147" s="85" t="s">
        <v>1083</v>
      </c>
      <c r="AF147" s="79" t="b">
        <v>0</v>
      </c>
      <c r="AG147" s="79" t="s">
        <v>1096</v>
      </c>
      <c r="AH147" s="79"/>
      <c r="AI147" s="85" t="s">
        <v>1083</v>
      </c>
      <c r="AJ147" s="79" t="b">
        <v>0</v>
      </c>
      <c r="AK147" s="79">
        <v>11</v>
      </c>
      <c r="AL147" s="85" t="s">
        <v>1033</v>
      </c>
      <c r="AM147" s="79" t="s">
        <v>1110</v>
      </c>
      <c r="AN147" s="79" t="b">
        <v>0</v>
      </c>
      <c r="AO147" s="85" t="s">
        <v>1033</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v>
      </c>
      <c r="BC147" s="78" t="str">
        <f>REPLACE(INDEX(GroupVertices[Group],MATCH(Edges25[[#This Row],[Vertex 2]],GroupVertices[Vertex],0)),1,1,"")</f>
        <v>5</v>
      </c>
      <c r="BD147" s="48">
        <v>0</v>
      </c>
      <c r="BE147" s="49">
        <v>0</v>
      </c>
      <c r="BF147" s="48">
        <v>0</v>
      </c>
      <c r="BG147" s="49">
        <v>0</v>
      </c>
      <c r="BH147" s="48">
        <v>0</v>
      </c>
      <c r="BI147" s="49">
        <v>0</v>
      </c>
      <c r="BJ147" s="48">
        <v>29</v>
      </c>
      <c r="BK147" s="49">
        <v>100</v>
      </c>
      <c r="BL147" s="48">
        <v>29</v>
      </c>
    </row>
    <row r="148" spans="1:64" ht="15">
      <c r="A148" s="64" t="s">
        <v>332</v>
      </c>
      <c r="B148" s="64" t="s">
        <v>335</v>
      </c>
      <c r="C148" s="65"/>
      <c r="D148" s="66"/>
      <c r="E148" s="67"/>
      <c r="F148" s="68"/>
      <c r="G148" s="65"/>
      <c r="H148" s="69"/>
      <c r="I148" s="70"/>
      <c r="J148" s="70"/>
      <c r="K148" s="34" t="s">
        <v>65</v>
      </c>
      <c r="L148" s="77">
        <v>156</v>
      </c>
      <c r="M148" s="77"/>
      <c r="N148" s="72"/>
      <c r="O148" s="79" t="s">
        <v>385</v>
      </c>
      <c r="P148" s="81">
        <v>43665.28796296296</v>
      </c>
      <c r="Q148" s="79" t="s">
        <v>446</v>
      </c>
      <c r="R148" s="79"/>
      <c r="S148" s="79"/>
      <c r="T148" s="79"/>
      <c r="U148" s="79"/>
      <c r="V148" s="82" t="s">
        <v>675</v>
      </c>
      <c r="W148" s="81">
        <v>43665.28796296296</v>
      </c>
      <c r="X148" s="82" t="s">
        <v>840</v>
      </c>
      <c r="Y148" s="79"/>
      <c r="Z148" s="79"/>
      <c r="AA148" s="85" t="s">
        <v>1029</v>
      </c>
      <c r="AB148" s="79"/>
      <c r="AC148" s="79" t="b">
        <v>0</v>
      </c>
      <c r="AD148" s="79">
        <v>0</v>
      </c>
      <c r="AE148" s="85" t="s">
        <v>1083</v>
      </c>
      <c r="AF148" s="79" t="b">
        <v>0</v>
      </c>
      <c r="AG148" s="79" t="s">
        <v>1096</v>
      </c>
      <c r="AH148" s="79"/>
      <c r="AI148" s="85" t="s">
        <v>1083</v>
      </c>
      <c r="AJ148" s="79" t="b">
        <v>0</v>
      </c>
      <c r="AK148" s="79">
        <v>11</v>
      </c>
      <c r="AL148" s="85" t="s">
        <v>1033</v>
      </c>
      <c r="AM148" s="79" t="s">
        <v>1110</v>
      </c>
      <c r="AN148" s="79" t="b">
        <v>0</v>
      </c>
      <c r="AO148" s="85" t="s">
        <v>1033</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5</v>
      </c>
      <c r="BC148" s="78" t="str">
        <f>REPLACE(INDEX(GroupVertices[Group],MATCH(Edges25[[#This Row],[Vertex 2]],GroupVertices[Vertex],0)),1,1,"")</f>
        <v>5</v>
      </c>
      <c r="BD148" s="48">
        <v>0</v>
      </c>
      <c r="BE148" s="49">
        <v>0</v>
      </c>
      <c r="BF148" s="48">
        <v>0</v>
      </c>
      <c r="BG148" s="49">
        <v>0</v>
      </c>
      <c r="BH148" s="48">
        <v>0</v>
      </c>
      <c r="BI148" s="49">
        <v>0</v>
      </c>
      <c r="BJ148" s="48">
        <v>29</v>
      </c>
      <c r="BK148" s="49">
        <v>100</v>
      </c>
      <c r="BL148" s="48">
        <v>29</v>
      </c>
    </row>
    <row r="149" spans="1:64" ht="15">
      <c r="A149" s="64" t="s">
        <v>333</v>
      </c>
      <c r="B149" s="64" t="s">
        <v>335</v>
      </c>
      <c r="C149" s="65"/>
      <c r="D149" s="66"/>
      <c r="E149" s="67"/>
      <c r="F149" s="68"/>
      <c r="G149" s="65"/>
      <c r="H149" s="69"/>
      <c r="I149" s="70"/>
      <c r="J149" s="70"/>
      <c r="K149" s="34" t="s">
        <v>65</v>
      </c>
      <c r="L149" s="77">
        <v>157</v>
      </c>
      <c r="M149" s="77"/>
      <c r="N149" s="72"/>
      <c r="O149" s="79" t="s">
        <v>385</v>
      </c>
      <c r="P149" s="81">
        <v>43665.31039351852</v>
      </c>
      <c r="Q149" s="79" t="s">
        <v>446</v>
      </c>
      <c r="R149" s="79"/>
      <c r="S149" s="79"/>
      <c r="T149" s="79"/>
      <c r="U149" s="79"/>
      <c r="V149" s="82" t="s">
        <v>653</v>
      </c>
      <c r="W149" s="81">
        <v>43665.31039351852</v>
      </c>
      <c r="X149" s="82" t="s">
        <v>841</v>
      </c>
      <c r="Y149" s="79"/>
      <c r="Z149" s="79"/>
      <c r="AA149" s="85" t="s">
        <v>1030</v>
      </c>
      <c r="AB149" s="79"/>
      <c r="AC149" s="79" t="b">
        <v>0</v>
      </c>
      <c r="AD149" s="79">
        <v>0</v>
      </c>
      <c r="AE149" s="85" t="s">
        <v>1083</v>
      </c>
      <c r="AF149" s="79" t="b">
        <v>0</v>
      </c>
      <c r="AG149" s="79" t="s">
        <v>1096</v>
      </c>
      <c r="AH149" s="79"/>
      <c r="AI149" s="85" t="s">
        <v>1083</v>
      </c>
      <c r="AJ149" s="79" t="b">
        <v>0</v>
      </c>
      <c r="AK149" s="79">
        <v>11</v>
      </c>
      <c r="AL149" s="85" t="s">
        <v>1033</v>
      </c>
      <c r="AM149" s="79" t="s">
        <v>1109</v>
      </c>
      <c r="AN149" s="79" t="b">
        <v>0</v>
      </c>
      <c r="AO149" s="85" t="s">
        <v>1033</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5</v>
      </c>
      <c r="BC149" s="78" t="str">
        <f>REPLACE(INDEX(GroupVertices[Group],MATCH(Edges25[[#This Row],[Vertex 2]],GroupVertices[Vertex],0)),1,1,"")</f>
        <v>5</v>
      </c>
      <c r="BD149" s="48">
        <v>0</v>
      </c>
      <c r="BE149" s="49">
        <v>0</v>
      </c>
      <c r="BF149" s="48">
        <v>0</v>
      </c>
      <c r="BG149" s="49">
        <v>0</v>
      </c>
      <c r="BH149" s="48">
        <v>0</v>
      </c>
      <c r="BI149" s="49">
        <v>0</v>
      </c>
      <c r="BJ149" s="48">
        <v>29</v>
      </c>
      <c r="BK149" s="49">
        <v>100</v>
      </c>
      <c r="BL149" s="48">
        <v>29</v>
      </c>
    </row>
    <row r="150" spans="1:64" ht="15">
      <c r="A150" s="64" t="s">
        <v>327</v>
      </c>
      <c r="B150" s="64" t="s">
        <v>327</v>
      </c>
      <c r="C150" s="65"/>
      <c r="D150" s="66"/>
      <c r="E150" s="67"/>
      <c r="F150" s="68"/>
      <c r="G150" s="65"/>
      <c r="H150" s="69"/>
      <c r="I150" s="70"/>
      <c r="J150" s="70"/>
      <c r="K150" s="34" t="s">
        <v>65</v>
      </c>
      <c r="L150" s="77">
        <v>158</v>
      </c>
      <c r="M150" s="77"/>
      <c r="N150" s="72"/>
      <c r="O150" s="79" t="s">
        <v>176</v>
      </c>
      <c r="P150" s="81">
        <v>43664.23515046296</v>
      </c>
      <c r="Q150" s="79" t="s">
        <v>459</v>
      </c>
      <c r="R150" s="79"/>
      <c r="S150" s="79"/>
      <c r="T150" s="79"/>
      <c r="U150" s="82" t="s">
        <v>574</v>
      </c>
      <c r="V150" s="82" t="s">
        <v>574</v>
      </c>
      <c r="W150" s="81">
        <v>43664.23515046296</v>
      </c>
      <c r="X150" s="82" t="s">
        <v>842</v>
      </c>
      <c r="Y150" s="79"/>
      <c r="Z150" s="79"/>
      <c r="AA150" s="85" t="s">
        <v>1031</v>
      </c>
      <c r="AB150" s="79"/>
      <c r="AC150" s="79" t="b">
        <v>0</v>
      </c>
      <c r="AD150" s="79">
        <v>12</v>
      </c>
      <c r="AE150" s="85" t="s">
        <v>1083</v>
      </c>
      <c r="AF150" s="79" t="b">
        <v>0</v>
      </c>
      <c r="AG150" s="79" t="s">
        <v>1096</v>
      </c>
      <c r="AH150" s="79"/>
      <c r="AI150" s="85" t="s">
        <v>1083</v>
      </c>
      <c r="AJ150" s="79" t="b">
        <v>0</v>
      </c>
      <c r="AK150" s="79">
        <v>10</v>
      </c>
      <c r="AL150" s="85" t="s">
        <v>1083</v>
      </c>
      <c r="AM150" s="79" t="s">
        <v>1110</v>
      </c>
      <c r="AN150" s="79" t="b">
        <v>0</v>
      </c>
      <c r="AO150" s="85" t="s">
        <v>1031</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4</v>
      </c>
      <c r="BC150" s="78" t="str">
        <f>REPLACE(INDEX(GroupVertices[Group],MATCH(Edges25[[#This Row],[Vertex 2]],GroupVertices[Vertex],0)),1,1,"")</f>
        <v>4</v>
      </c>
      <c r="BD150" s="48">
        <v>0</v>
      </c>
      <c r="BE150" s="49">
        <v>0</v>
      </c>
      <c r="BF150" s="48">
        <v>1</v>
      </c>
      <c r="BG150" s="49">
        <v>2.7027027027027026</v>
      </c>
      <c r="BH150" s="48">
        <v>0</v>
      </c>
      <c r="BI150" s="49">
        <v>0</v>
      </c>
      <c r="BJ150" s="48">
        <v>36</v>
      </c>
      <c r="BK150" s="49">
        <v>97.29729729729729</v>
      </c>
      <c r="BL150" s="48">
        <v>37</v>
      </c>
    </row>
    <row r="151" spans="1:64" ht="15">
      <c r="A151" s="64" t="s">
        <v>334</v>
      </c>
      <c r="B151" s="64" t="s">
        <v>327</v>
      </c>
      <c r="C151" s="65"/>
      <c r="D151" s="66"/>
      <c r="E151" s="67"/>
      <c r="F151" s="68"/>
      <c r="G151" s="65"/>
      <c r="H151" s="69"/>
      <c r="I151" s="70"/>
      <c r="J151" s="70"/>
      <c r="K151" s="34" t="s">
        <v>65</v>
      </c>
      <c r="L151" s="77">
        <v>159</v>
      </c>
      <c r="M151" s="77"/>
      <c r="N151" s="72"/>
      <c r="O151" s="79" t="s">
        <v>385</v>
      </c>
      <c r="P151" s="81">
        <v>43665.426087962966</v>
      </c>
      <c r="Q151" s="79" t="s">
        <v>443</v>
      </c>
      <c r="R151" s="79"/>
      <c r="S151" s="79"/>
      <c r="T151" s="79"/>
      <c r="U151" s="79"/>
      <c r="V151" s="82" t="s">
        <v>676</v>
      </c>
      <c r="W151" s="81">
        <v>43665.426087962966</v>
      </c>
      <c r="X151" s="82" t="s">
        <v>843</v>
      </c>
      <c r="Y151" s="79"/>
      <c r="Z151" s="79"/>
      <c r="AA151" s="85" t="s">
        <v>1032</v>
      </c>
      <c r="AB151" s="79"/>
      <c r="AC151" s="79" t="b">
        <v>0</v>
      </c>
      <c r="AD151" s="79">
        <v>0</v>
      </c>
      <c r="AE151" s="85" t="s">
        <v>1083</v>
      </c>
      <c r="AF151" s="79" t="b">
        <v>0</v>
      </c>
      <c r="AG151" s="79" t="s">
        <v>1096</v>
      </c>
      <c r="AH151" s="79"/>
      <c r="AI151" s="85" t="s">
        <v>1083</v>
      </c>
      <c r="AJ151" s="79" t="b">
        <v>0</v>
      </c>
      <c r="AK151" s="79">
        <v>11</v>
      </c>
      <c r="AL151" s="85" t="s">
        <v>1031</v>
      </c>
      <c r="AM151" s="79" t="s">
        <v>1110</v>
      </c>
      <c r="AN151" s="79" t="b">
        <v>0</v>
      </c>
      <c r="AO151" s="85" t="s">
        <v>1031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4</v>
      </c>
      <c r="BC151" s="78" t="str">
        <f>REPLACE(INDEX(GroupVertices[Group],MATCH(Edges25[[#This Row],[Vertex 2]],GroupVertices[Vertex],0)),1,1,"")</f>
        <v>4</v>
      </c>
      <c r="BD151" s="48">
        <v>0</v>
      </c>
      <c r="BE151" s="49">
        <v>0</v>
      </c>
      <c r="BF151" s="48">
        <v>1</v>
      </c>
      <c r="BG151" s="49">
        <v>4.545454545454546</v>
      </c>
      <c r="BH151" s="48">
        <v>0</v>
      </c>
      <c r="BI151" s="49">
        <v>0</v>
      </c>
      <c r="BJ151" s="48">
        <v>21</v>
      </c>
      <c r="BK151" s="49">
        <v>95.45454545454545</v>
      </c>
      <c r="BL151" s="48">
        <v>22</v>
      </c>
    </row>
    <row r="152" spans="1:64" ht="15">
      <c r="A152" s="64" t="s">
        <v>335</v>
      </c>
      <c r="B152" s="64" t="s">
        <v>335</v>
      </c>
      <c r="C152" s="65"/>
      <c r="D152" s="66"/>
      <c r="E152" s="67"/>
      <c r="F152" s="68"/>
      <c r="G152" s="65"/>
      <c r="H152" s="69"/>
      <c r="I152" s="70"/>
      <c r="J152" s="70"/>
      <c r="K152" s="34" t="s">
        <v>65</v>
      </c>
      <c r="L152" s="77">
        <v>160</v>
      </c>
      <c r="M152" s="77"/>
      <c r="N152" s="72"/>
      <c r="O152" s="79" t="s">
        <v>176</v>
      </c>
      <c r="P152" s="81">
        <v>43664.46288194445</v>
      </c>
      <c r="Q152" s="79" t="s">
        <v>460</v>
      </c>
      <c r="R152" s="79"/>
      <c r="S152" s="79"/>
      <c r="T152" s="79"/>
      <c r="U152" s="82" t="s">
        <v>575</v>
      </c>
      <c r="V152" s="82" t="s">
        <v>575</v>
      </c>
      <c r="W152" s="81">
        <v>43664.46288194445</v>
      </c>
      <c r="X152" s="82" t="s">
        <v>844</v>
      </c>
      <c r="Y152" s="79"/>
      <c r="Z152" s="79"/>
      <c r="AA152" s="85" t="s">
        <v>1033</v>
      </c>
      <c r="AB152" s="79"/>
      <c r="AC152" s="79" t="b">
        <v>0</v>
      </c>
      <c r="AD152" s="79">
        <v>101</v>
      </c>
      <c r="AE152" s="85" t="s">
        <v>1083</v>
      </c>
      <c r="AF152" s="79" t="b">
        <v>0</v>
      </c>
      <c r="AG152" s="79" t="s">
        <v>1096</v>
      </c>
      <c r="AH152" s="79"/>
      <c r="AI152" s="85" t="s">
        <v>1083</v>
      </c>
      <c r="AJ152" s="79" t="b">
        <v>0</v>
      </c>
      <c r="AK152" s="79">
        <v>6</v>
      </c>
      <c r="AL152" s="85" t="s">
        <v>1083</v>
      </c>
      <c r="AM152" s="79" t="s">
        <v>1110</v>
      </c>
      <c r="AN152" s="79" t="b">
        <v>0</v>
      </c>
      <c r="AO152" s="85" t="s">
        <v>1033</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5</v>
      </c>
      <c r="BC152" s="78" t="str">
        <f>REPLACE(INDEX(GroupVertices[Group],MATCH(Edges25[[#This Row],[Vertex 2]],GroupVertices[Vertex],0)),1,1,"")</f>
        <v>5</v>
      </c>
      <c r="BD152" s="48">
        <v>1</v>
      </c>
      <c r="BE152" s="49">
        <v>1.7857142857142858</v>
      </c>
      <c r="BF152" s="48">
        <v>0</v>
      </c>
      <c r="BG152" s="49">
        <v>0</v>
      </c>
      <c r="BH152" s="48">
        <v>0</v>
      </c>
      <c r="BI152" s="49">
        <v>0</v>
      </c>
      <c r="BJ152" s="48">
        <v>55</v>
      </c>
      <c r="BK152" s="49">
        <v>98.21428571428571</v>
      </c>
      <c r="BL152" s="48">
        <v>56</v>
      </c>
    </row>
    <row r="153" spans="1:64" ht="15">
      <c r="A153" s="64" t="s">
        <v>336</v>
      </c>
      <c r="B153" s="64" t="s">
        <v>335</v>
      </c>
      <c r="C153" s="65"/>
      <c r="D153" s="66"/>
      <c r="E153" s="67"/>
      <c r="F153" s="68"/>
      <c r="G153" s="65"/>
      <c r="H153" s="69"/>
      <c r="I153" s="70"/>
      <c r="J153" s="70"/>
      <c r="K153" s="34" t="s">
        <v>65</v>
      </c>
      <c r="L153" s="77">
        <v>161</v>
      </c>
      <c r="M153" s="77"/>
      <c r="N153" s="72"/>
      <c r="O153" s="79" t="s">
        <v>385</v>
      </c>
      <c r="P153" s="81">
        <v>43665.727326388886</v>
      </c>
      <c r="Q153" s="79" t="s">
        <v>446</v>
      </c>
      <c r="R153" s="79"/>
      <c r="S153" s="79"/>
      <c r="T153" s="79"/>
      <c r="U153" s="79"/>
      <c r="V153" s="82" t="s">
        <v>677</v>
      </c>
      <c r="W153" s="81">
        <v>43665.727326388886</v>
      </c>
      <c r="X153" s="82" t="s">
        <v>845</v>
      </c>
      <c r="Y153" s="79"/>
      <c r="Z153" s="79"/>
      <c r="AA153" s="85" t="s">
        <v>1034</v>
      </c>
      <c r="AB153" s="79"/>
      <c r="AC153" s="79" t="b">
        <v>0</v>
      </c>
      <c r="AD153" s="79">
        <v>0</v>
      </c>
      <c r="AE153" s="85" t="s">
        <v>1083</v>
      </c>
      <c r="AF153" s="79" t="b">
        <v>0</v>
      </c>
      <c r="AG153" s="79" t="s">
        <v>1096</v>
      </c>
      <c r="AH153" s="79"/>
      <c r="AI153" s="85" t="s">
        <v>1083</v>
      </c>
      <c r="AJ153" s="79" t="b">
        <v>0</v>
      </c>
      <c r="AK153" s="79">
        <v>11</v>
      </c>
      <c r="AL153" s="85" t="s">
        <v>1033</v>
      </c>
      <c r="AM153" s="79" t="s">
        <v>1110</v>
      </c>
      <c r="AN153" s="79" t="b">
        <v>0</v>
      </c>
      <c r="AO153" s="85" t="s">
        <v>1033</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5</v>
      </c>
      <c r="BC153" s="78" t="str">
        <f>REPLACE(INDEX(GroupVertices[Group],MATCH(Edges25[[#This Row],[Vertex 2]],GroupVertices[Vertex],0)),1,1,"")</f>
        <v>5</v>
      </c>
      <c r="BD153" s="48">
        <v>0</v>
      </c>
      <c r="BE153" s="49">
        <v>0</v>
      </c>
      <c r="BF153" s="48">
        <v>0</v>
      </c>
      <c r="BG153" s="49">
        <v>0</v>
      </c>
      <c r="BH153" s="48">
        <v>0</v>
      </c>
      <c r="BI153" s="49">
        <v>0</v>
      </c>
      <c r="BJ153" s="48">
        <v>29</v>
      </c>
      <c r="BK153" s="49">
        <v>100</v>
      </c>
      <c r="BL153" s="48">
        <v>29</v>
      </c>
    </row>
    <row r="154" spans="1:64" ht="15">
      <c r="A154" s="64" t="s">
        <v>337</v>
      </c>
      <c r="B154" s="64" t="s">
        <v>337</v>
      </c>
      <c r="C154" s="65"/>
      <c r="D154" s="66"/>
      <c r="E154" s="67"/>
      <c r="F154" s="68"/>
      <c r="G154" s="65"/>
      <c r="H154" s="69"/>
      <c r="I154" s="70"/>
      <c r="J154" s="70"/>
      <c r="K154" s="34" t="s">
        <v>65</v>
      </c>
      <c r="L154" s="77">
        <v>162</v>
      </c>
      <c r="M154" s="77"/>
      <c r="N154" s="72"/>
      <c r="O154" s="79" t="s">
        <v>176</v>
      </c>
      <c r="P154" s="81">
        <v>43666.58101851852</v>
      </c>
      <c r="Q154" s="79" t="s">
        <v>461</v>
      </c>
      <c r="R154" s="79"/>
      <c r="S154" s="79"/>
      <c r="T154" s="79"/>
      <c r="U154" s="82" t="s">
        <v>576</v>
      </c>
      <c r="V154" s="82" t="s">
        <v>576</v>
      </c>
      <c r="W154" s="81">
        <v>43666.58101851852</v>
      </c>
      <c r="X154" s="82" t="s">
        <v>846</v>
      </c>
      <c r="Y154" s="79"/>
      <c r="Z154" s="79"/>
      <c r="AA154" s="85" t="s">
        <v>1035</v>
      </c>
      <c r="AB154" s="79"/>
      <c r="AC154" s="79" t="b">
        <v>0</v>
      </c>
      <c r="AD154" s="79">
        <v>10</v>
      </c>
      <c r="AE154" s="85" t="s">
        <v>1083</v>
      </c>
      <c r="AF154" s="79" t="b">
        <v>0</v>
      </c>
      <c r="AG154" s="79" t="s">
        <v>1096</v>
      </c>
      <c r="AH154" s="79"/>
      <c r="AI154" s="85" t="s">
        <v>1083</v>
      </c>
      <c r="AJ154" s="79" t="b">
        <v>0</v>
      </c>
      <c r="AK154" s="79">
        <v>0</v>
      </c>
      <c r="AL154" s="85" t="s">
        <v>1083</v>
      </c>
      <c r="AM154" s="79" t="s">
        <v>1109</v>
      </c>
      <c r="AN154" s="79" t="b">
        <v>0</v>
      </c>
      <c r="AO154" s="85" t="s">
        <v>1035</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v>2</v>
      </c>
      <c r="BE154" s="49">
        <v>15.384615384615385</v>
      </c>
      <c r="BF154" s="48">
        <v>0</v>
      </c>
      <c r="BG154" s="49">
        <v>0</v>
      </c>
      <c r="BH154" s="48">
        <v>0</v>
      </c>
      <c r="BI154" s="49">
        <v>0</v>
      </c>
      <c r="BJ154" s="48">
        <v>11</v>
      </c>
      <c r="BK154" s="49">
        <v>84.61538461538461</v>
      </c>
      <c r="BL154" s="48">
        <v>13</v>
      </c>
    </row>
    <row r="155" spans="1:64" ht="15">
      <c r="A155" s="64" t="s">
        <v>338</v>
      </c>
      <c r="B155" s="64" t="s">
        <v>338</v>
      </c>
      <c r="C155" s="65"/>
      <c r="D155" s="66"/>
      <c r="E155" s="67"/>
      <c r="F155" s="68"/>
      <c r="G155" s="65"/>
      <c r="H155" s="69"/>
      <c r="I155" s="70"/>
      <c r="J155" s="70"/>
      <c r="K155" s="34" t="s">
        <v>65</v>
      </c>
      <c r="L155" s="77">
        <v>163</v>
      </c>
      <c r="M155" s="77"/>
      <c r="N155" s="72"/>
      <c r="O155" s="79" t="s">
        <v>176</v>
      </c>
      <c r="P155" s="81">
        <v>43668.32052083333</v>
      </c>
      <c r="Q155" s="79" t="s">
        <v>462</v>
      </c>
      <c r="R155" s="79"/>
      <c r="S155" s="79"/>
      <c r="T155" s="79" t="s">
        <v>537</v>
      </c>
      <c r="U155" s="82" t="s">
        <v>577</v>
      </c>
      <c r="V155" s="82" t="s">
        <v>577</v>
      </c>
      <c r="W155" s="81">
        <v>43668.32052083333</v>
      </c>
      <c r="X155" s="82" t="s">
        <v>847</v>
      </c>
      <c r="Y155" s="79"/>
      <c r="Z155" s="79"/>
      <c r="AA155" s="85" t="s">
        <v>1036</v>
      </c>
      <c r="AB155" s="79"/>
      <c r="AC155" s="79" t="b">
        <v>0</v>
      </c>
      <c r="AD155" s="79">
        <v>0</v>
      </c>
      <c r="AE155" s="85" t="s">
        <v>1083</v>
      </c>
      <c r="AF155" s="79" t="b">
        <v>0</v>
      </c>
      <c r="AG155" s="79" t="s">
        <v>1096</v>
      </c>
      <c r="AH155" s="79"/>
      <c r="AI155" s="85" t="s">
        <v>1083</v>
      </c>
      <c r="AJ155" s="79" t="b">
        <v>0</v>
      </c>
      <c r="AK155" s="79">
        <v>0</v>
      </c>
      <c r="AL155" s="85" t="s">
        <v>1083</v>
      </c>
      <c r="AM155" s="79" t="s">
        <v>1109</v>
      </c>
      <c r="AN155" s="79" t="b">
        <v>0</v>
      </c>
      <c r="AO155" s="85" t="s">
        <v>1036</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1</v>
      </c>
      <c r="BE155" s="49">
        <v>1.8518518518518519</v>
      </c>
      <c r="BF155" s="48">
        <v>0</v>
      </c>
      <c r="BG155" s="49">
        <v>0</v>
      </c>
      <c r="BH155" s="48">
        <v>0</v>
      </c>
      <c r="BI155" s="49">
        <v>0</v>
      </c>
      <c r="BJ155" s="48">
        <v>53</v>
      </c>
      <c r="BK155" s="49">
        <v>98.14814814814815</v>
      </c>
      <c r="BL155" s="48">
        <v>54</v>
      </c>
    </row>
    <row r="156" spans="1:64" ht="15">
      <c r="A156" s="64" t="s">
        <v>339</v>
      </c>
      <c r="B156" s="64" t="s">
        <v>339</v>
      </c>
      <c r="C156" s="65"/>
      <c r="D156" s="66"/>
      <c r="E156" s="67"/>
      <c r="F156" s="68"/>
      <c r="G156" s="65"/>
      <c r="H156" s="69"/>
      <c r="I156" s="70"/>
      <c r="J156" s="70"/>
      <c r="K156" s="34" t="s">
        <v>65</v>
      </c>
      <c r="L156" s="77">
        <v>164</v>
      </c>
      <c r="M156" s="77"/>
      <c r="N156" s="72"/>
      <c r="O156" s="79" t="s">
        <v>176</v>
      </c>
      <c r="P156" s="81">
        <v>43668.62792824074</v>
      </c>
      <c r="Q156" s="79" t="s">
        <v>463</v>
      </c>
      <c r="R156" s="82" t="s">
        <v>508</v>
      </c>
      <c r="S156" s="79" t="s">
        <v>523</v>
      </c>
      <c r="T156" s="79"/>
      <c r="U156" s="82" t="s">
        <v>578</v>
      </c>
      <c r="V156" s="82" t="s">
        <v>578</v>
      </c>
      <c r="W156" s="81">
        <v>43668.62792824074</v>
      </c>
      <c r="X156" s="82" t="s">
        <v>848</v>
      </c>
      <c r="Y156" s="79"/>
      <c r="Z156" s="79"/>
      <c r="AA156" s="85" t="s">
        <v>1037</v>
      </c>
      <c r="AB156" s="79"/>
      <c r="AC156" s="79" t="b">
        <v>0</v>
      </c>
      <c r="AD156" s="79">
        <v>0</v>
      </c>
      <c r="AE156" s="85" t="s">
        <v>1083</v>
      </c>
      <c r="AF156" s="79" t="b">
        <v>0</v>
      </c>
      <c r="AG156" s="79" t="s">
        <v>1101</v>
      </c>
      <c r="AH156" s="79"/>
      <c r="AI156" s="85" t="s">
        <v>1083</v>
      </c>
      <c r="AJ156" s="79" t="b">
        <v>0</v>
      </c>
      <c r="AK156" s="79">
        <v>0</v>
      </c>
      <c r="AL156" s="85" t="s">
        <v>1083</v>
      </c>
      <c r="AM156" s="79" t="s">
        <v>1120</v>
      </c>
      <c r="AN156" s="79" t="b">
        <v>0</v>
      </c>
      <c r="AO156" s="85" t="s">
        <v>1037</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15</v>
      </c>
      <c r="BK156" s="49">
        <v>100</v>
      </c>
      <c r="BL156" s="48">
        <v>15</v>
      </c>
    </row>
    <row r="157" spans="1:64" ht="15">
      <c r="A157" s="64" t="s">
        <v>340</v>
      </c>
      <c r="B157" s="64" t="s">
        <v>381</v>
      </c>
      <c r="C157" s="65"/>
      <c r="D157" s="66"/>
      <c r="E157" s="67"/>
      <c r="F157" s="68"/>
      <c r="G157" s="65"/>
      <c r="H157" s="69"/>
      <c r="I157" s="70"/>
      <c r="J157" s="70"/>
      <c r="K157" s="34" t="s">
        <v>65</v>
      </c>
      <c r="L157" s="77">
        <v>165</v>
      </c>
      <c r="M157" s="77"/>
      <c r="N157" s="72"/>
      <c r="O157" s="79" t="s">
        <v>386</v>
      </c>
      <c r="P157" s="81">
        <v>43668.78702546296</v>
      </c>
      <c r="Q157" s="79" t="s">
        <v>464</v>
      </c>
      <c r="R157" s="79"/>
      <c r="S157" s="79"/>
      <c r="T157" s="79"/>
      <c r="U157" s="82" t="s">
        <v>579</v>
      </c>
      <c r="V157" s="82" t="s">
        <v>579</v>
      </c>
      <c r="W157" s="81">
        <v>43668.78702546296</v>
      </c>
      <c r="X157" s="82" t="s">
        <v>849</v>
      </c>
      <c r="Y157" s="79"/>
      <c r="Z157" s="79"/>
      <c r="AA157" s="85" t="s">
        <v>1038</v>
      </c>
      <c r="AB157" s="85" t="s">
        <v>1080</v>
      </c>
      <c r="AC157" s="79" t="b">
        <v>0</v>
      </c>
      <c r="AD157" s="79">
        <v>2</v>
      </c>
      <c r="AE157" s="85" t="s">
        <v>1092</v>
      </c>
      <c r="AF157" s="79" t="b">
        <v>0</v>
      </c>
      <c r="AG157" s="79" t="s">
        <v>1096</v>
      </c>
      <c r="AH157" s="79"/>
      <c r="AI157" s="85" t="s">
        <v>1083</v>
      </c>
      <c r="AJ157" s="79" t="b">
        <v>0</v>
      </c>
      <c r="AK157" s="79">
        <v>0</v>
      </c>
      <c r="AL157" s="85" t="s">
        <v>1083</v>
      </c>
      <c r="AM157" s="79" t="s">
        <v>1109</v>
      </c>
      <c r="AN157" s="79" t="b">
        <v>0</v>
      </c>
      <c r="AO157" s="85" t="s">
        <v>1080</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17</v>
      </c>
      <c r="BC157" s="78" t="str">
        <f>REPLACE(INDEX(GroupVertices[Group],MATCH(Edges25[[#This Row],[Vertex 2]],GroupVertices[Vertex],0)),1,1,"")</f>
        <v>17</v>
      </c>
      <c r="BD157" s="48">
        <v>0</v>
      </c>
      <c r="BE157" s="49">
        <v>0</v>
      </c>
      <c r="BF157" s="48">
        <v>0</v>
      </c>
      <c r="BG157" s="49">
        <v>0</v>
      </c>
      <c r="BH157" s="48">
        <v>0</v>
      </c>
      <c r="BI157" s="49">
        <v>0</v>
      </c>
      <c r="BJ157" s="48">
        <v>9</v>
      </c>
      <c r="BK157" s="49">
        <v>100</v>
      </c>
      <c r="BL157" s="48">
        <v>9</v>
      </c>
    </row>
    <row r="158" spans="1:64" ht="15">
      <c r="A158" s="64" t="s">
        <v>341</v>
      </c>
      <c r="B158" s="64" t="s">
        <v>344</v>
      </c>
      <c r="C158" s="65"/>
      <c r="D158" s="66"/>
      <c r="E158" s="67"/>
      <c r="F158" s="68"/>
      <c r="G158" s="65"/>
      <c r="H158" s="69"/>
      <c r="I158" s="70"/>
      <c r="J158" s="70"/>
      <c r="K158" s="34" t="s">
        <v>65</v>
      </c>
      <c r="L158" s="77">
        <v>166</v>
      </c>
      <c r="M158" s="77"/>
      <c r="N158" s="72"/>
      <c r="O158" s="79" t="s">
        <v>385</v>
      </c>
      <c r="P158" s="81">
        <v>43670.63681712963</v>
      </c>
      <c r="Q158" s="79" t="s">
        <v>465</v>
      </c>
      <c r="R158" s="79"/>
      <c r="S158" s="79"/>
      <c r="T158" s="79" t="s">
        <v>538</v>
      </c>
      <c r="U158" s="79"/>
      <c r="V158" s="82" t="s">
        <v>678</v>
      </c>
      <c r="W158" s="81">
        <v>43670.63681712963</v>
      </c>
      <c r="X158" s="82" t="s">
        <v>850</v>
      </c>
      <c r="Y158" s="79"/>
      <c r="Z158" s="79"/>
      <c r="AA158" s="85" t="s">
        <v>1039</v>
      </c>
      <c r="AB158" s="79"/>
      <c r="AC158" s="79" t="b">
        <v>0</v>
      </c>
      <c r="AD158" s="79">
        <v>0</v>
      </c>
      <c r="AE158" s="85" t="s">
        <v>1083</v>
      </c>
      <c r="AF158" s="79" t="b">
        <v>0</v>
      </c>
      <c r="AG158" s="79" t="s">
        <v>1096</v>
      </c>
      <c r="AH158" s="79"/>
      <c r="AI158" s="85" t="s">
        <v>1083</v>
      </c>
      <c r="AJ158" s="79" t="b">
        <v>0</v>
      </c>
      <c r="AK158" s="79">
        <v>2</v>
      </c>
      <c r="AL158" s="85" t="s">
        <v>1042</v>
      </c>
      <c r="AM158" s="79" t="s">
        <v>1109</v>
      </c>
      <c r="AN158" s="79" t="b">
        <v>0</v>
      </c>
      <c r="AO158" s="85" t="s">
        <v>1042</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9</v>
      </c>
      <c r="BC158" s="78" t="str">
        <f>REPLACE(INDEX(GroupVertices[Group],MATCH(Edges25[[#This Row],[Vertex 2]],GroupVertices[Vertex],0)),1,1,"")</f>
        <v>9</v>
      </c>
      <c r="BD158" s="48">
        <v>0</v>
      </c>
      <c r="BE158" s="49">
        <v>0</v>
      </c>
      <c r="BF158" s="48">
        <v>0</v>
      </c>
      <c r="BG158" s="49">
        <v>0</v>
      </c>
      <c r="BH158" s="48">
        <v>0</v>
      </c>
      <c r="BI158" s="49">
        <v>0</v>
      </c>
      <c r="BJ158" s="48">
        <v>17</v>
      </c>
      <c r="BK158" s="49">
        <v>100</v>
      </c>
      <c r="BL158" s="48">
        <v>17</v>
      </c>
    </row>
    <row r="159" spans="1:64" ht="15">
      <c r="A159" s="64" t="s">
        <v>342</v>
      </c>
      <c r="B159" s="64" t="s">
        <v>344</v>
      </c>
      <c r="C159" s="65"/>
      <c r="D159" s="66"/>
      <c r="E159" s="67"/>
      <c r="F159" s="68"/>
      <c r="G159" s="65"/>
      <c r="H159" s="69"/>
      <c r="I159" s="70"/>
      <c r="J159" s="70"/>
      <c r="K159" s="34" t="s">
        <v>65</v>
      </c>
      <c r="L159" s="77">
        <v>167</v>
      </c>
      <c r="M159" s="77"/>
      <c r="N159" s="72"/>
      <c r="O159" s="79" t="s">
        <v>385</v>
      </c>
      <c r="P159" s="81">
        <v>43670.68310185185</v>
      </c>
      <c r="Q159" s="79" t="s">
        <v>465</v>
      </c>
      <c r="R159" s="79"/>
      <c r="S159" s="79"/>
      <c r="T159" s="79" t="s">
        <v>538</v>
      </c>
      <c r="U159" s="79"/>
      <c r="V159" s="82" t="s">
        <v>679</v>
      </c>
      <c r="W159" s="81">
        <v>43670.68310185185</v>
      </c>
      <c r="X159" s="82" t="s">
        <v>851</v>
      </c>
      <c r="Y159" s="79"/>
      <c r="Z159" s="79"/>
      <c r="AA159" s="85" t="s">
        <v>1040</v>
      </c>
      <c r="AB159" s="79"/>
      <c r="AC159" s="79" t="b">
        <v>0</v>
      </c>
      <c r="AD159" s="79">
        <v>0</v>
      </c>
      <c r="AE159" s="85" t="s">
        <v>1083</v>
      </c>
      <c r="AF159" s="79" t="b">
        <v>0</v>
      </c>
      <c r="AG159" s="79" t="s">
        <v>1096</v>
      </c>
      <c r="AH159" s="79"/>
      <c r="AI159" s="85" t="s">
        <v>1083</v>
      </c>
      <c r="AJ159" s="79" t="b">
        <v>0</v>
      </c>
      <c r="AK159" s="79">
        <v>2</v>
      </c>
      <c r="AL159" s="85" t="s">
        <v>1042</v>
      </c>
      <c r="AM159" s="79" t="s">
        <v>1110</v>
      </c>
      <c r="AN159" s="79" t="b">
        <v>0</v>
      </c>
      <c r="AO159" s="85" t="s">
        <v>1042</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9</v>
      </c>
      <c r="BC159" s="78" t="str">
        <f>REPLACE(INDEX(GroupVertices[Group],MATCH(Edges25[[#This Row],[Vertex 2]],GroupVertices[Vertex],0)),1,1,"")</f>
        <v>9</v>
      </c>
      <c r="BD159" s="48">
        <v>0</v>
      </c>
      <c r="BE159" s="49">
        <v>0</v>
      </c>
      <c r="BF159" s="48">
        <v>0</v>
      </c>
      <c r="BG159" s="49">
        <v>0</v>
      </c>
      <c r="BH159" s="48">
        <v>0</v>
      </c>
      <c r="BI159" s="49">
        <v>0</v>
      </c>
      <c r="BJ159" s="48">
        <v>17</v>
      </c>
      <c r="BK159" s="49">
        <v>100</v>
      </c>
      <c r="BL159" s="48">
        <v>17</v>
      </c>
    </row>
    <row r="160" spans="1:64" ht="15">
      <c r="A160" s="64" t="s">
        <v>343</v>
      </c>
      <c r="B160" s="64" t="s">
        <v>344</v>
      </c>
      <c r="C160" s="65"/>
      <c r="D160" s="66"/>
      <c r="E160" s="67"/>
      <c r="F160" s="68"/>
      <c r="G160" s="65"/>
      <c r="H160" s="69"/>
      <c r="I160" s="70"/>
      <c r="J160" s="70"/>
      <c r="K160" s="34" t="s">
        <v>65</v>
      </c>
      <c r="L160" s="77">
        <v>168</v>
      </c>
      <c r="M160" s="77"/>
      <c r="N160" s="72"/>
      <c r="O160" s="79" t="s">
        <v>385</v>
      </c>
      <c r="P160" s="81">
        <v>43670.84260416667</v>
      </c>
      <c r="Q160" s="79" t="s">
        <v>465</v>
      </c>
      <c r="R160" s="79"/>
      <c r="S160" s="79"/>
      <c r="T160" s="79" t="s">
        <v>538</v>
      </c>
      <c r="U160" s="79"/>
      <c r="V160" s="82" t="s">
        <v>680</v>
      </c>
      <c r="W160" s="81">
        <v>43670.84260416667</v>
      </c>
      <c r="X160" s="82" t="s">
        <v>852</v>
      </c>
      <c r="Y160" s="79"/>
      <c r="Z160" s="79"/>
      <c r="AA160" s="85" t="s">
        <v>1041</v>
      </c>
      <c r="AB160" s="79"/>
      <c r="AC160" s="79" t="b">
        <v>0</v>
      </c>
      <c r="AD160" s="79">
        <v>0</v>
      </c>
      <c r="AE160" s="85" t="s">
        <v>1083</v>
      </c>
      <c r="AF160" s="79" t="b">
        <v>0</v>
      </c>
      <c r="AG160" s="79" t="s">
        <v>1096</v>
      </c>
      <c r="AH160" s="79"/>
      <c r="AI160" s="85" t="s">
        <v>1083</v>
      </c>
      <c r="AJ160" s="79" t="b">
        <v>0</v>
      </c>
      <c r="AK160" s="79">
        <v>4</v>
      </c>
      <c r="AL160" s="85" t="s">
        <v>1042</v>
      </c>
      <c r="AM160" s="79" t="s">
        <v>1113</v>
      </c>
      <c r="AN160" s="79" t="b">
        <v>0</v>
      </c>
      <c r="AO160" s="85" t="s">
        <v>1042</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9</v>
      </c>
      <c r="BC160" s="78" t="str">
        <f>REPLACE(INDEX(GroupVertices[Group],MATCH(Edges25[[#This Row],[Vertex 2]],GroupVertices[Vertex],0)),1,1,"")</f>
        <v>9</v>
      </c>
      <c r="BD160" s="48">
        <v>0</v>
      </c>
      <c r="BE160" s="49">
        <v>0</v>
      </c>
      <c r="BF160" s="48">
        <v>0</v>
      </c>
      <c r="BG160" s="49">
        <v>0</v>
      </c>
      <c r="BH160" s="48">
        <v>0</v>
      </c>
      <c r="BI160" s="49">
        <v>0</v>
      </c>
      <c r="BJ160" s="48">
        <v>17</v>
      </c>
      <c r="BK160" s="49">
        <v>100</v>
      </c>
      <c r="BL160" s="48">
        <v>17</v>
      </c>
    </row>
    <row r="161" spans="1:64" ht="15">
      <c r="A161" s="64" t="s">
        <v>344</v>
      </c>
      <c r="B161" s="64" t="s">
        <v>344</v>
      </c>
      <c r="C161" s="65"/>
      <c r="D161" s="66"/>
      <c r="E161" s="67"/>
      <c r="F161" s="68"/>
      <c r="G161" s="65"/>
      <c r="H161" s="69"/>
      <c r="I161" s="70"/>
      <c r="J161" s="70"/>
      <c r="K161" s="34" t="s">
        <v>65</v>
      </c>
      <c r="L161" s="77">
        <v>169</v>
      </c>
      <c r="M161" s="77"/>
      <c r="N161" s="72"/>
      <c r="O161" s="79" t="s">
        <v>176</v>
      </c>
      <c r="P161" s="81">
        <v>43670.63114583334</v>
      </c>
      <c r="Q161" s="79" t="s">
        <v>466</v>
      </c>
      <c r="R161" s="79"/>
      <c r="S161" s="79"/>
      <c r="T161" s="79" t="s">
        <v>538</v>
      </c>
      <c r="U161" s="82" t="s">
        <v>580</v>
      </c>
      <c r="V161" s="82" t="s">
        <v>580</v>
      </c>
      <c r="W161" s="81">
        <v>43670.63114583334</v>
      </c>
      <c r="X161" s="82" t="s">
        <v>853</v>
      </c>
      <c r="Y161" s="79"/>
      <c r="Z161" s="79"/>
      <c r="AA161" s="85" t="s">
        <v>1042</v>
      </c>
      <c r="AB161" s="79"/>
      <c r="AC161" s="79" t="b">
        <v>0</v>
      </c>
      <c r="AD161" s="79">
        <v>30</v>
      </c>
      <c r="AE161" s="85" t="s">
        <v>1083</v>
      </c>
      <c r="AF161" s="79" t="b">
        <v>0</v>
      </c>
      <c r="AG161" s="79" t="s">
        <v>1096</v>
      </c>
      <c r="AH161" s="79"/>
      <c r="AI161" s="85" t="s">
        <v>1083</v>
      </c>
      <c r="AJ161" s="79" t="b">
        <v>0</v>
      </c>
      <c r="AK161" s="79">
        <v>2</v>
      </c>
      <c r="AL161" s="85" t="s">
        <v>1083</v>
      </c>
      <c r="AM161" s="79" t="s">
        <v>1109</v>
      </c>
      <c r="AN161" s="79" t="b">
        <v>0</v>
      </c>
      <c r="AO161" s="85" t="s">
        <v>1042</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9</v>
      </c>
      <c r="BC161" s="78" t="str">
        <f>REPLACE(INDEX(GroupVertices[Group],MATCH(Edges25[[#This Row],[Vertex 2]],GroupVertices[Vertex],0)),1,1,"")</f>
        <v>9</v>
      </c>
      <c r="BD161" s="48">
        <v>0</v>
      </c>
      <c r="BE161" s="49">
        <v>0</v>
      </c>
      <c r="BF161" s="48">
        <v>0</v>
      </c>
      <c r="BG161" s="49">
        <v>0</v>
      </c>
      <c r="BH161" s="48">
        <v>0</v>
      </c>
      <c r="BI161" s="49">
        <v>0</v>
      </c>
      <c r="BJ161" s="48">
        <v>15</v>
      </c>
      <c r="BK161" s="49">
        <v>100</v>
      </c>
      <c r="BL161" s="48">
        <v>15</v>
      </c>
    </row>
    <row r="162" spans="1:64" ht="15">
      <c r="A162" s="64" t="s">
        <v>345</v>
      </c>
      <c r="B162" s="64" t="s">
        <v>344</v>
      </c>
      <c r="C162" s="65"/>
      <c r="D162" s="66"/>
      <c r="E162" s="67"/>
      <c r="F162" s="68"/>
      <c r="G162" s="65"/>
      <c r="H162" s="69"/>
      <c r="I162" s="70"/>
      <c r="J162" s="70"/>
      <c r="K162" s="34" t="s">
        <v>65</v>
      </c>
      <c r="L162" s="77">
        <v>170</v>
      </c>
      <c r="M162" s="77"/>
      <c r="N162" s="72"/>
      <c r="O162" s="79" t="s">
        <v>385</v>
      </c>
      <c r="P162" s="81">
        <v>43670.97412037037</v>
      </c>
      <c r="Q162" s="79" t="s">
        <v>465</v>
      </c>
      <c r="R162" s="79"/>
      <c r="S162" s="79"/>
      <c r="T162" s="79" t="s">
        <v>538</v>
      </c>
      <c r="U162" s="79"/>
      <c r="V162" s="82" t="s">
        <v>681</v>
      </c>
      <c r="W162" s="81">
        <v>43670.97412037037</v>
      </c>
      <c r="X162" s="82" t="s">
        <v>854</v>
      </c>
      <c r="Y162" s="79"/>
      <c r="Z162" s="79"/>
      <c r="AA162" s="85" t="s">
        <v>1043</v>
      </c>
      <c r="AB162" s="79"/>
      <c r="AC162" s="79" t="b">
        <v>0</v>
      </c>
      <c r="AD162" s="79">
        <v>0</v>
      </c>
      <c r="AE162" s="85" t="s">
        <v>1083</v>
      </c>
      <c r="AF162" s="79" t="b">
        <v>0</v>
      </c>
      <c r="AG162" s="79" t="s">
        <v>1096</v>
      </c>
      <c r="AH162" s="79"/>
      <c r="AI162" s="85" t="s">
        <v>1083</v>
      </c>
      <c r="AJ162" s="79" t="b">
        <v>0</v>
      </c>
      <c r="AK162" s="79">
        <v>4</v>
      </c>
      <c r="AL162" s="85" t="s">
        <v>1042</v>
      </c>
      <c r="AM162" s="79" t="s">
        <v>1109</v>
      </c>
      <c r="AN162" s="79" t="b">
        <v>0</v>
      </c>
      <c r="AO162" s="85" t="s">
        <v>1042</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9</v>
      </c>
      <c r="BC162" s="78" t="str">
        <f>REPLACE(INDEX(GroupVertices[Group],MATCH(Edges25[[#This Row],[Vertex 2]],GroupVertices[Vertex],0)),1,1,"")</f>
        <v>9</v>
      </c>
      <c r="BD162" s="48">
        <v>0</v>
      </c>
      <c r="BE162" s="49">
        <v>0</v>
      </c>
      <c r="BF162" s="48">
        <v>0</v>
      </c>
      <c r="BG162" s="49">
        <v>0</v>
      </c>
      <c r="BH162" s="48">
        <v>0</v>
      </c>
      <c r="BI162" s="49">
        <v>0</v>
      </c>
      <c r="BJ162" s="48">
        <v>17</v>
      </c>
      <c r="BK162" s="49">
        <v>100</v>
      </c>
      <c r="BL162" s="48">
        <v>17</v>
      </c>
    </row>
    <row r="163" spans="1:64" ht="15">
      <c r="A163" s="64" t="s">
        <v>346</v>
      </c>
      <c r="B163" s="64" t="s">
        <v>346</v>
      </c>
      <c r="C163" s="65"/>
      <c r="D163" s="66"/>
      <c r="E163" s="67"/>
      <c r="F163" s="68"/>
      <c r="G163" s="65"/>
      <c r="H163" s="69"/>
      <c r="I163" s="70"/>
      <c r="J163" s="70"/>
      <c r="K163" s="34" t="s">
        <v>65</v>
      </c>
      <c r="L163" s="77">
        <v>171</v>
      </c>
      <c r="M163" s="77"/>
      <c r="N163" s="72"/>
      <c r="O163" s="79" t="s">
        <v>176</v>
      </c>
      <c r="P163" s="81">
        <v>43672.499085648145</v>
      </c>
      <c r="Q163" s="82" t="s">
        <v>467</v>
      </c>
      <c r="R163" s="79" t="s">
        <v>500</v>
      </c>
      <c r="S163" s="79" t="s">
        <v>521</v>
      </c>
      <c r="T163" s="79"/>
      <c r="U163" s="79"/>
      <c r="V163" s="82" t="s">
        <v>682</v>
      </c>
      <c r="W163" s="81">
        <v>43672.499085648145</v>
      </c>
      <c r="X163" s="82" t="s">
        <v>855</v>
      </c>
      <c r="Y163" s="79"/>
      <c r="Z163" s="79"/>
      <c r="AA163" s="85" t="s">
        <v>1044</v>
      </c>
      <c r="AB163" s="79"/>
      <c r="AC163" s="79" t="b">
        <v>0</v>
      </c>
      <c r="AD163" s="79">
        <v>0</v>
      </c>
      <c r="AE163" s="85" t="s">
        <v>1083</v>
      </c>
      <c r="AF163" s="79" t="b">
        <v>0</v>
      </c>
      <c r="AG163" s="79" t="s">
        <v>1100</v>
      </c>
      <c r="AH163" s="79"/>
      <c r="AI163" s="85" t="s">
        <v>1083</v>
      </c>
      <c r="AJ163" s="79" t="b">
        <v>0</v>
      </c>
      <c r="AK163" s="79">
        <v>0</v>
      </c>
      <c r="AL163" s="85" t="s">
        <v>1083</v>
      </c>
      <c r="AM163" s="79" t="s">
        <v>1113</v>
      </c>
      <c r="AN163" s="79" t="b">
        <v>0</v>
      </c>
      <c r="AO163" s="85" t="s">
        <v>1044</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0</v>
      </c>
      <c r="BK163" s="49">
        <v>0</v>
      </c>
      <c r="BL163" s="48">
        <v>0</v>
      </c>
    </row>
    <row r="164" spans="1:64" ht="15">
      <c r="A164" s="64" t="s">
        <v>347</v>
      </c>
      <c r="B164" s="64" t="s">
        <v>382</v>
      </c>
      <c r="C164" s="65"/>
      <c r="D164" s="66"/>
      <c r="E164" s="67"/>
      <c r="F164" s="68"/>
      <c r="G164" s="65"/>
      <c r="H164" s="69"/>
      <c r="I164" s="70"/>
      <c r="J164" s="70"/>
      <c r="K164" s="34" t="s">
        <v>65</v>
      </c>
      <c r="L164" s="77">
        <v>172</v>
      </c>
      <c r="M164" s="77"/>
      <c r="N164" s="72"/>
      <c r="O164" s="79" t="s">
        <v>386</v>
      </c>
      <c r="P164" s="81">
        <v>43672.55615740741</v>
      </c>
      <c r="Q164" s="79" t="s">
        <v>468</v>
      </c>
      <c r="R164" s="79"/>
      <c r="S164" s="79"/>
      <c r="T164" s="79"/>
      <c r="U164" s="79"/>
      <c r="V164" s="82" t="s">
        <v>683</v>
      </c>
      <c r="W164" s="81">
        <v>43672.55615740741</v>
      </c>
      <c r="X164" s="82" t="s">
        <v>856</v>
      </c>
      <c r="Y164" s="79"/>
      <c r="Z164" s="79"/>
      <c r="AA164" s="85" t="s">
        <v>1045</v>
      </c>
      <c r="AB164" s="79"/>
      <c r="AC164" s="79" t="b">
        <v>0</v>
      </c>
      <c r="AD164" s="79">
        <v>0</v>
      </c>
      <c r="AE164" s="85" t="s">
        <v>1093</v>
      </c>
      <c r="AF164" s="79" t="b">
        <v>0</v>
      </c>
      <c r="AG164" s="79" t="s">
        <v>1096</v>
      </c>
      <c r="AH164" s="79"/>
      <c r="AI164" s="85" t="s">
        <v>1083</v>
      </c>
      <c r="AJ164" s="79" t="b">
        <v>0</v>
      </c>
      <c r="AK164" s="79">
        <v>0</v>
      </c>
      <c r="AL164" s="85" t="s">
        <v>1083</v>
      </c>
      <c r="AM164" s="79" t="s">
        <v>1110</v>
      </c>
      <c r="AN164" s="79" t="b">
        <v>0</v>
      </c>
      <c r="AO164" s="85" t="s">
        <v>1045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16</v>
      </c>
      <c r="BC164" s="78" t="str">
        <f>REPLACE(INDEX(GroupVertices[Group],MATCH(Edges25[[#This Row],[Vertex 2]],GroupVertices[Vertex],0)),1,1,"")</f>
        <v>16</v>
      </c>
      <c r="BD164" s="48">
        <v>0</v>
      </c>
      <c r="BE164" s="49">
        <v>0</v>
      </c>
      <c r="BF164" s="48">
        <v>0</v>
      </c>
      <c r="BG164" s="49">
        <v>0</v>
      </c>
      <c r="BH164" s="48">
        <v>0</v>
      </c>
      <c r="BI164" s="49">
        <v>0</v>
      </c>
      <c r="BJ164" s="48">
        <v>8</v>
      </c>
      <c r="BK164" s="49">
        <v>100</v>
      </c>
      <c r="BL164" s="48">
        <v>8</v>
      </c>
    </row>
    <row r="165" spans="1:64" ht="15">
      <c r="A165" s="64" t="s">
        <v>348</v>
      </c>
      <c r="B165" s="64" t="s">
        <v>383</v>
      </c>
      <c r="C165" s="65"/>
      <c r="D165" s="66"/>
      <c r="E165" s="67"/>
      <c r="F165" s="68"/>
      <c r="G165" s="65"/>
      <c r="H165" s="69"/>
      <c r="I165" s="70"/>
      <c r="J165" s="70"/>
      <c r="K165" s="34" t="s">
        <v>65</v>
      </c>
      <c r="L165" s="77">
        <v>173</v>
      </c>
      <c r="M165" s="77"/>
      <c r="N165" s="72"/>
      <c r="O165" s="79" t="s">
        <v>385</v>
      </c>
      <c r="P165" s="81">
        <v>43672.856990740744</v>
      </c>
      <c r="Q165" s="79" t="s">
        <v>469</v>
      </c>
      <c r="R165" s="82" t="s">
        <v>509</v>
      </c>
      <c r="S165" s="79" t="s">
        <v>516</v>
      </c>
      <c r="T165" s="79" t="s">
        <v>539</v>
      </c>
      <c r="U165" s="79"/>
      <c r="V165" s="82" t="s">
        <v>684</v>
      </c>
      <c r="W165" s="81">
        <v>43672.856990740744</v>
      </c>
      <c r="X165" s="82" t="s">
        <v>857</v>
      </c>
      <c r="Y165" s="79"/>
      <c r="Z165" s="79"/>
      <c r="AA165" s="85" t="s">
        <v>1046</v>
      </c>
      <c r="AB165" s="79"/>
      <c r="AC165" s="79" t="b">
        <v>0</v>
      </c>
      <c r="AD165" s="79">
        <v>0</v>
      </c>
      <c r="AE165" s="85" t="s">
        <v>1083</v>
      </c>
      <c r="AF165" s="79" t="b">
        <v>0</v>
      </c>
      <c r="AG165" s="79" t="s">
        <v>1096</v>
      </c>
      <c r="AH165" s="79"/>
      <c r="AI165" s="85" t="s">
        <v>1083</v>
      </c>
      <c r="AJ165" s="79" t="b">
        <v>0</v>
      </c>
      <c r="AK165" s="79">
        <v>0</v>
      </c>
      <c r="AL165" s="85" t="s">
        <v>1083</v>
      </c>
      <c r="AM165" s="79" t="s">
        <v>1108</v>
      </c>
      <c r="AN165" s="79" t="b">
        <v>0</v>
      </c>
      <c r="AO165" s="85" t="s">
        <v>1046</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15</v>
      </c>
      <c r="BC165" s="78" t="str">
        <f>REPLACE(INDEX(GroupVertices[Group],MATCH(Edges25[[#This Row],[Vertex 2]],GroupVertices[Vertex],0)),1,1,"")</f>
        <v>15</v>
      </c>
      <c r="BD165" s="48">
        <v>1</v>
      </c>
      <c r="BE165" s="49">
        <v>2.857142857142857</v>
      </c>
      <c r="BF165" s="48">
        <v>0</v>
      </c>
      <c r="BG165" s="49">
        <v>0</v>
      </c>
      <c r="BH165" s="48">
        <v>0</v>
      </c>
      <c r="BI165" s="49">
        <v>0</v>
      </c>
      <c r="BJ165" s="48">
        <v>34</v>
      </c>
      <c r="BK165" s="49">
        <v>97.14285714285714</v>
      </c>
      <c r="BL165" s="48">
        <v>35</v>
      </c>
    </row>
    <row r="166" spans="1:64" ht="15">
      <c r="A166" s="64" t="s">
        <v>349</v>
      </c>
      <c r="B166" s="64" t="s">
        <v>349</v>
      </c>
      <c r="C166" s="65"/>
      <c r="D166" s="66"/>
      <c r="E166" s="67"/>
      <c r="F166" s="68"/>
      <c r="G166" s="65"/>
      <c r="H166" s="69"/>
      <c r="I166" s="70"/>
      <c r="J166" s="70"/>
      <c r="K166" s="34" t="s">
        <v>65</v>
      </c>
      <c r="L166" s="77">
        <v>174</v>
      </c>
      <c r="M166" s="77"/>
      <c r="N166" s="72"/>
      <c r="O166" s="79" t="s">
        <v>176</v>
      </c>
      <c r="P166" s="81">
        <v>43673.257268518515</v>
      </c>
      <c r="Q166" s="79" t="s">
        <v>470</v>
      </c>
      <c r="R166" s="82" t="s">
        <v>510</v>
      </c>
      <c r="S166" s="79" t="s">
        <v>522</v>
      </c>
      <c r="T166" s="79"/>
      <c r="U166" s="79"/>
      <c r="V166" s="82" t="s">
        <v>685</v>
      </c>
      <c r="W166" s="81">
        <v>43673.257268518515</v>
      </c>
      <c r="X166" s="82" t="s">
        <v>858</v>
      </c>
      <c r="Y166" s="79"/>
      <c r="Z166" s="79"/>
      <c r="AA166" s="85" t="s">
        <v>1047</v>
      </c>
      <c r="AB166" s="79"/>
      <c r="AC166" s="79" t="b">
        <v>0</v>
      </c>
      <c r="AD166" s="79">
        <v>0</v>
      </c>
      <c r="AE166" s="85" t="s">
        <v>1083</v>
      </c>
      <c r="AF166" s="79" t="b">
        <v>0</v>
      </c>
      <c r="AG166" s="79" t="s">
        <v>1102</v>
      </c>
      <c r="AH166" s="79"/>
      <c r="AI166" s="85" t="s">
        <v>1083</v>
      </c>
      <c r="AJ166" s="79" t="b">
        <v>0</v>
      </c>
      <c r="AK166" s="79">
        <v>0</v>
      </c>
      <c r="AL166" s="85" t="s">
        <v>1083</v>
      </c>
      <c r="AM166" s="79" t="s">
        <v>1110</v>
      </c>
      <c r="AN166" s="79" t="b">
        <v>0</v>
      </c>
      <c r="AO166" s="85" t="s">
        <v>1047</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4</v>
      </c>
      <c r="BK166" s="49">
        <v>100</v>
      </c>
      <c r="BL166" s="48">
        <v>4</v>
      </c>
    </row>
    <row r="167" spans="1:64" ht="15">
      <c r="A167" s="64" t="s">
        <v>350</v>
      </c>
      <c r="B167" s="64" t="s">
        <v>350</v>
      </c>
      <c r="C167" s="65"/>
      <c r="D167" s="66"/>
      <c r="E167" s="67"/>
      <c r="F167" s="68"/>
      <c r="G167" s="65"/>
      <c r="H167" s="69"/>
      <c r="I167" s="70"/>
      <c r="J167" s="70"/>
      <c r="K167" s="34" t="s">
        <v>65</v>
      </c>
      <c r="L167" s="77">
        <v>175</v>
      </c>
      <c r="M167" s="77"/>
      <c r="N167" s="72"/>
      <c r="O167" s="79" t="s">
        <v>176</v>
      </c>
      <c r="P167" s="81">
        <v>43673.3122337963</v>
      </c>
      <c r="Q167" s="79" t="s">
        <v>471</v>
      </c>
      <c r="R167" s="79"/>
      <c r="S167" s="79"/>
      <c r="T167" s="79"/>
      <c r="U167" s="82" t="s">
        <v>581</v>
      </c>
      <c r="V167" s="82" t="s">
        <v>581</v>
      </c>
      <c r="W167" s="81">
        <v>43673.3122337963</v>
      </c>
      <c r="X167" s="82" t="s">
        <v>859</v>
      </c>
      <c r="Y167" s="79"/>
      <c r="Z167" s="79"/>
      <c r="AA167" s="85" t="s">
        <v>1048</v>
      </c>
      <c r="AB167" s="79"/>
      <c r="AC167" s="79" t="b">
        <v>0</v>
      </c>
      <c r="AD167" s="79">
        <v>0</v>
      </c>
      <c r="AE167" s="85" t="s">
        <v>1083</v>
      </c>
      <c r="AF167" s="79" t="b">
        <v>0</v>
      </c>
      <c r="AG167" s="79" t="s">
        <v>1097</v>
      </c>
      <c r="AH167" s="79"/>
      <c r="AI167" s="85" t="s">
        <v>1083</v>
      </c>
      <c r="AJ167" s="79" t="b">
        <v>0</v>
      </c>
      <c r="AK167" s="79">
        <v>0</v>
      </c>
      <c r="AL167" s="85" t="s">
        <v>1083</v>
      </c>
      <c r="AM167" s="79" t="s">
        <v>1113</v>
      </c>
      <c r="AN167" s="79" t="b">
        <v>0</v>
      </c>
      <c r="AO167" s="85" t="s">
        <v>1048</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10</v>
      </c>
      <c r="BK167" s="49">
        <v>100</v>
      </c>
      <c r="BL167" s="48">
        <v>10</v>
      </c>
    </row>
    <row r="168" spans="1:64" ht="15">
      <c r="A168" s="64" t="s">
        <v>351</v>
      </c>
      <c r="B168" s="64" t="s">
        <v>351</v>
      </c>
      <c r="C168" s="65"/>
      <c r="D168" s="66"/>
      <c r="E168" s="67"/>
      <c r="F168" s="68"/>
      <c r="G168" s="65"/>
      <c r="H168" s="69"/>
      <c r="I168" s="70"/>
      <c r="J168" s="70"/>
      <c r="K168" s="34" t="s">
        <v>65</v>
      </c>
      <c r="L168" s="77">
        <v>176</v>
      </c>
      <c r="M168" s="77"/>
      <c r="N168" s="72"/>
      <c r="O168" s="79" t="s">
        <v>176</v>
      </c>
      <c r="P168" s="81">
        <v>43674.50083333333</v>
      </c>
      <c r="Q168" s="79" t="s">
        <v>472</v>
      </c>
      <c r="R168" s="79"/>
      <c r="S168" s="79"/>
      <c r="T168" s="79"/>
      <c r="U168" s="82" t="s">
        <v>582</v>
      </c>
      <c r="V168" s="82" t="s">
        <v>582</v>
      </c>
      <c r="W168" s="81">
        <v>43674.50083333333</v>
      </c>
      <c r="X168" s="82" t="s">
        <v>860</v>
      </c>
      <c r="Y168" s="79"/>
      <c r="Z168" s="79"/>
      <c r="AA168" s="85" t="s">
        <v>1049</v>
      </c>
      <c r="AB168" s="85" t="s">
        <v>1081</v>
      </c>
      <c r="AC168" s="79" t="b">
        <v>0</v>
      </c>
      <c r="AD168" s="79">
        <v>7</v>
      </c>
      <c r="AE168" s="85" t="s">
        <v>1094</v>
      </c>
      <c r="AF168" s="79" t="b">
        <v>0</v>
      </c>
      <c r="AG168" s="79" t="s">
        <v>1103</v>
      </c>
      <c r="AH168" s="79"/>
      <c r="AI168" s="85" t="s">
        <v>1083</v>
      </c>
      <c r="AJ168" s="79" t="b">
        <v>0</v>
      </c>
      <c r="AK168" s="79">
        <v>0</v>
      </c>
      <c r="AL168" s="85" t="s">
        <v>1083</v>
      </c>
      <c r="AM168" s="79" t="s">
        <v>1113</v>
      </c>
      <c r="AN168" s="79" t="b">
        <v>0</v>
      </c>
      <c r="AO168" s="85" t="s">
        <v>1081</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35</v>
      </c>
      <c r="BK168" s="49">
        <v>100</v>
      </c>
      <c r="BL168" s="48">
        <v>35</v>
      </c>
    </row>
    <row r="169" spans="1:64" ht="15">
      <c r="A169" s="64" t="s">
        <v>352</v>
      </c>
      <c r="B169" s="64" t="s">
        <v>353</v>
      </c>
      <c r="C169" s="65"/>
      <c r="D169" s="66"/>
      <c r="E169" s="67"/>
      <c r="F169" s="68"/>
      <c r="G169" s="65"/>
      <c r="H169" s="69"/>
      <c r="I169" s="70"/>
      <c r="J169" s="70"/>
      <c r="K169" s="34" t="s">
        <v>65</v>
      </c>
      <c r="L169" s="77">
        <v>177</v>
      </c>
      <c r="M169" s="77"/>
      <c r="N169" s="72"/>
      <c r="O169" s="79" t="s">
        <v>385</v>
      </c>
      <c r="P169" s="81">
        <v>43677.74383101852</v>
      </c>
      <c r="Q169" s="79" t="s">
        <v>473</v>
      </c>
      <c r="R169" s="79"/>
      <c r="S169" s="79"/>
      <c r="T169" s="79"/>
      <c r="U169" s="82" t="s">
        <v>583</v>
      </c>
      <c r="V169" s="82" t="s">
        <v>583</v>
      </c>
      <c r="W169" s="81">
        <v>43677.74383101852</v>
      </c>
      <c r="X169" s="82" t="s">
        <v>861</v>
      </c>
      <c r="Y169" s="79"/>
      <c r="Z169" s="79"/>
      <c r="AA169" s="85" t="s">
        <v>1050</v>
      </c>
      <c r="AB169" s="79"/>
      <c r="AC169" s="79" t="b">
        <v>0</v>
      </c>
      <c r="AD169" s="79">
        <v>0</v>
      </c>
      <c r="AE169" s="85" t="s">
        <v>1083</v>
      </c>
      <c r="AF169" s="79" t="b">
        <v>0</v>
      </c>
      <c r="AG169" s="79" t="s">
        <v>1096</v>
      </c>
      <c r="AH169" s="79"/>
      <c r="AI169" s="85" t="s">
        <v>1083</v>
      </c>
      <c r="AJ169" s="79" t="b">
        <v>0</v>
      </c>
      <c r="AK169" s="79">
        <v>6</v>
      </c>
      <c r="AL169" s="85" t="s">
        <v>1051</v>
      </c>
      <c r="AM169" s="79" t="s">
        <v>1110</v>
      </c>
      <c r="AN169" s="79" t="b">
        <v>0</v>
      </c>
      <c r="AO169" s="85" t="s">
        <v>1051</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12</v>
      </c>
      <c r="BC169" s="78" t="str">
        <f>REPLACE(INDEX(GroupVertices[Group],MATCH(Edges25[[#This Row],[Vertex 2]],GroupVertices[Vertex],0)),1,1,"")</f>
        <v>12</v>
      </c>
      <c r="BD169" s="48">
        <v>1</v>
      </c>
      <c r="BE169" s="49">
        <v>6.25</v>
      </c>
      <c r="BF169" s="48">
        <v>0</v>
      </c>
      <c r="BG169" s="49">
        <v>0</v>
      </c>
      <c r="BH169" s="48">
        <v>0</v>
      </c>
      <c r="BI169" s="49">
        <v>0</v>
      </c>
      <c r="BJ169" s="48">
        <v>15</v>
      </c>
      <c r="BK169" s="49">
        <v>93.75</v>
      </c>
      <c r="BL169" s="48">
        <v>16</v>
      </c>
    </row>
    <row r="170" spans="1:64" ht="15">
      <c r="A170" s="64" t="s">
        <v>353</v>
      </c>
      <c r="B170" s="64" t="s">
        <v>353</v>
      </c>
      <c r="C170" s="65"/>
      <c r="D170" s="66"/>
      <c r="E170" s="67"/>
      <c r="F170" s="68"/>
      <c r="G170" s="65"/>
      <c r="H170" s="69"/>
      <c r="I170" s="70"/>
      <c r="J170" s="70"/>
      <c r="K170" s="34" t="s">
        <v>65</v>
      </c>
      <c r="L170" s="77">
        <v>178</v>
      </c>
      <c r="M170" s="77"/>
      <c r="N170" s="72"/>
      <c r="O170" s="79" t="s">
        <v>176</v>
      </c>
      <c r="P170" s="81">
        <v>43677.50429398148</v>
      </c>
      <c r="Q170" s="79" t="s">
        <v>474</v>
      </c>
      <c r="R170" s="79"/>
      <c r="S170" s="79"/>
      <c r="T170" s="79"/>
      <c r="U170" s="82" t="s">
        <v>583</v>
      </c>
      <c r="V170" s="82" t="s">
        <v>583</v>
      </c>
      <c r="W170" s="81">
        <v>43677.50429398148</v>
      </c>
      <c r="X170" s="82" t="s">
        <v>862</v>
      </c>
      <c r="Y170" s="79"/>
      <c r="Z170" s="79"/>
      <c r="AA170" s="85" t="s">
        <v>1051</v>
      </c>
      <c r="AB170" s="79"/>
      <c r="AC170" s="79" t="b">
        <v>0</v>
      </c>
      <c r="AD170" s="79">
        <v>208</v>
      </c>
      <c r="AE170" s="85" t="s">
        <v>1083</v>
      </c>
      <c r="AF170" s="79" t="b">
        <v>0</v>
      </c>
      <c r="AG170" s="79" t="s">
        <v>1096</v>
      </c>
      <c r="AH170" s="79"/>
      <c r="AI170" s="85" t="s">
        <v>1083</v>
      </c>
      <c r="AJ170" s="79" t="b">
        <v>0</v>
      </c>
      <c r="AK170" s="79">
        <v>6</v>
      </c>
      <c r="AL170" s="85" t="s">
        <v>1083</v>
      </c>
      <c r="AM170" s="79" t="s">
        <v>1110</v>
      </c>
      <c r="AN170" s="79" t="b">
        <v>0</v>
      </c>
      <c r="AO170" s="85" t="s">
        <v>1051</v>
      </c>
      <c r="AP170" s="79" t="s">
        <v>1122</v>
      </c>
      <c r="AQ170" s="79">
        <v>0</v>
      </c>
      <c r="AR170" s="79">
        <v>0</v>
      </c>
      <c r="AS170" s="79"/>
      <c r="AT170" s="79"/>
      <c r="AU170" s="79"/>
      <c r="AV170" s="79"/>
      <c r="AW170" s="79"/>
      <c r="AX170" s="79"/>
      <c r="AY170" s="79"/>
      <c r="AZ170" s="79"/>
      <c r="BA170">
        <v>1</v>
      </c>
      <c r="BB170" s="78" t="str">
        <f>REPLACE(INDEX(GroupVertices[Group],MATCH(Edges25[[#This Row],[Vertex 1]],GroupVertices[Vertex],0)),1,1,"")</f>
        <v>12</v>
      </c>
      <c r="BC170" s="78" t="str">
        <f>REPLACE(INDEX(GroupVertices[Group],MATCH(Edges25[[#This Row],[Vertex 2]],GroupVertices[Vertex],0)),1,1,"")</f>
        <v>12</v>
      </c>
      <c r="BD170" s="48">
        <v>1</v>
      </c>
      <c r="BE170" s="49">
        <v>7.142857142857143</v>
      </c>
      <c r="BF170" s="48">
        <v>0</v>
      </c>
      <c r="BG170" s="49">
        <v>0</v>
      </c>
      <c r="BH170" s="48">
        <v>0</v>
      </c>
      <c r="BI170" s="49">
        <v>0</v>
      </c>
      <c r="BJ170" s="48">
        <v>13</v>
      </c>
      <c r="BK170" s="49">
        <v>92.85714285714286</v>
      </c>
      <c r="BL170" s="48">
        <v>14</v>
      </c>
    </row>
    <row r="171" spans="1:64" ht="15">
      <c r="A171" s="64" t="s">
        <v>354</v>
      </c>
      <c r="B171" s="64" t="s">
        <v>353</v>
      </c>
      <c r="C171" s="65"/>
      <c r="D171" s="66"/>
      <c r="E171" s="67"/>
      <c r="F171" s="68"/>
      <c r="G171" s="65"/>
      <c r="H171" s="69"/>
      <c r="I171" s="70"/>
      <c r="J171" s="70"/>
      <c r="K171" s="34" t="s">
        <v>65</v>
      </c>
      <c r="L171" s="77">
        <v>179</v>
      </c>
      <c r="M171" s="77"/>
      <c r="N171" s="72"/>
      <c r="O171" s="79" t="s">
        <v>385</v>
      </c>
      <c r="P171" s="81">
        <v>43677.90186342593</v>
      </c>
      <c r="Q171" s="79" t="s">
        <v>473</v>
      </c>
      <c r="R171" s="79"/>
      <c r="S171" s="79"/>
      <c r="T171" s="79"/>
      <c r="U171" s="82" t="s">
        <v>583</v>
      </c>
      <c r="V171" s="82" t="s">
        <v>583</v>
      </c>
      <c r="W171" s="81">
        <v>43677.90186342593</v>
      </c>
      <c r="X171" s="82" t="s">
        <v>863</v>
      </c>
      <c r="Y171" s="79"/>
      <c r="Z171" s="79"/>
      <c r="AA171" s="85" t="s">
        <v>1052</v>
      </c>
      <c r="AB171" s="79"/>
      <c r="AC171" s="79" t="b">
        <v>0</v>
      </c>
      <c r="AD171" s="79">
        <v>0</v>
      </c>
      <c r="AE171" s="85" t="s">
        <v>1083</v>
      </c>
      <c r="AF171" s="79" t="b">
        <v>0</v>
      </c>
      <c r="AG171" s="79" t="s">
        <v>1096</v>
      </c>
      <c r="AH171" s="79"/>
      <c r="AI171" s="85" t="s">
        <v>1083</v>
      </c>
      <c r="AJ171" s="79" t="b">
        <v>0</v>
      </c>
      <c r="AK171" s="79">
        <v>6</v>
      </c>
      <c r="AL171" s="85" t="s">
        <v>1051</v>
      </c>
      <c r="AM171" s="79" t="s">
        <v>1113</v>
      </c>
      <c r="AN171" s="79" t="b">
        <v>0</v>
      </c>
      <c r="AO171" s="85" t="s">
        <v>1051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12</v>
      </c>
      <c r="BC171" s="78" t="str">
        <f>REPLACE(INDEX(GroupVertices[Group],MATCH(Edges25[[#This Row],[Vertex 2]],GroupVertices[Vertex],0)),1,1,"")</f>
        <v>12</v>
      </c>
      <c r="BD171" s="48">
        <v>1</v>
      </c>
      <c r="BE171" s="49">
        <v>6.25</v>
      </c>
      <c r="BF171" s="48">
        <v>0</v>
      </c>
      <c r="BG171" s="49">
        <v>0</v>
      </c>
      <c r="BH171" s="48">
        <v>0</v>
      </c>
      <c r="BI171" s="49">
        <v>0</v>
      </c>
      <c r="BJ171" s="48">
        <v>15</v>
      </c>
      <c r="BK171" s="49">
        <v>93.75</v>
      </c>
      <c r="BL171" s="48">
        <v>16</v>
      </c>
    </row>
    <row r="172" spans="1:64" ht="15">
      <c r="A172" s="64" t="s">
        <v>355</v>
      </c>
      <c r="B172" s="64" t="s">
        <v>355</v>
      </c>
      <c r="C172" s="65"/>
      <c r="D172" s="66"/>
      <c r="E172" s="67"/>
      <c r="F172" s="68"/>
      <c r="G172" s="65"/>
      <c r="H172" s="69"/>
      <c r="I172" s="70"/>
      <c r="J172" s="70"/>
      <c r="K172" s="34" t="s">
        <v>65</v>
      </c>
      <c r="L172" s="77">
        <v>180</v>
      </c>
      <c r="M172" s="77"/>
      <c r="N172" s="72"/>
      <c r="O172" s="79" t="s">
        <v>176</v>
      </c>
      <c r="P172" s="81">
        <v>43677.98857638889</v>
      </c>
      <c r="Q172" s="79" t="s">
        <v>475</v>
      </c>
      <c r="R172" s="79"/>
      <c r="S172" s="79"/>
      <c r="T172" s="79"/>
      <c r="U172" s="82" t="s">
        <v>584</v>
      </c>
      <c r="V172" s="82" t="s">
        <v>584</v>
      </c>
      <c r="W172" s="81">
        <v>43677.98857638889</v>
      </c>
      <c r="X172" s="82" t="s">
        <v>864</v>
      </c>
      <c r="Y172" s="79"/>
      <c r="Z172" s="79"/>
      <c r="AA172" s="85" t="s">
        <v>1053</v>
      </c>
      <c r="AB172" s="79"/>
      <c r="AC172" s="79" t="b">
        <v>0</v>
      </c>
      <c r="AD172" s="79">
        <v>1</v>
      </c>
      <c r="AE172" s="85" t="s">
        <v>1083</v>
      </c>
      <c r="AF172" s="79" t="b">
        <v>0</v>
      </c>
      <c r="AG172" s="79" t="s">
        <v>1096</v>
      </c>
      <c r="AH172" s="79"/>
      <c r="AI172" s="85" t="s">
        <v>1083</v>
      </c>
      <c r="AJ172" s="79" t="b">
        <v>0</v>
      </c>
      <c r="AK172" s="79">
        <v>0</v>
      </c>
      <c r="AL172" s="85" t="s">
        <v>1083</v>
      </c>
      <c r="AM172" s="79" t="s">
        <v>1110</v>
      </c>
      <c r="AN172" s="79" t="b">
        <v>0</v>
      </c>
      <c r="AO172" s="85" t="s">
        <v>1053</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1</v>
      </c>
      <c r="BC172" s="78" t="str">
        <f>REPLACE(INDEX(GroupVertices[Group],MATCH(Edges25[[#This Row],[Vertex 2]],GroupVertices[Vertex],0)),1,1,"")</f>
        <v>1</v>
      </c>
      <c r="BD172" s="48">
        <v>2</v>
      </c>
      <c r="BE172" s="49">
        <v>18.181818181818183</v>
      </c>
      <c r="BF172" s="48">
        <v>0</v>
      </c>
      <c r="BG172" s="49">
        <v>0</v>
      </c>
      <c r="BH172" s="48">
        <v>0</v>
      </c>
      <c r="BI172" s="49">
        <v>0</v>
      </c>
      <c r="BJ172" s="48">
        <v>9</v>
      </c>
      <c r="BK172" s="49">
        <v>81.81818181818181</v>
      </c>
      <c r="BL172" s="48">
        <v>11</v>
      </c>
    </row>
    <row r="173" spans="1:64" ht="15">
      <c r="A173" s="64" t="s">
        <v>355</v>
      </c>
      <c r="B173" s="64" t="s">
        <v>355</v>
      </c>
      <c r="C173" s="65"/>
      <c r="D173" s="66"/>
      <c r="E173" s="67"/>
      <c r="F173" s="68"/>
      <c r="G173" s="65"/>
      <c r="H173" s="69"/>
      <c r="I173" s="70"/>
      <c r="J173" s="70"/>
      <c r="K173" s="34" t="s">
        <v>65</v>
      </c>
      <c r="L173" s="77">
        <v>181</v>
      </c>
      <c r="M173" s="77"/>
      <c r="N173" s="72"/>
      <c r="O173" s="79" t="s">
        <v>176</v>
      </c>
      <c r="P173" s="81">
        <v>43677.99574074074</v>
      </c>
      <c r="Q173" s="79" t="s">
        <v>476</v>
      </c>
      <c r="R173" s="79"/>
      <c r="S173" s="79"/>
      <c r="T173" s="79"/>
      <c r="U173" s="82" t="s">
        <v>585</v>
      </c>
      <c r="V173" s="82" t="s">
        <v>585</v>
      </c>
      <c r="W173" s="81">
        <v>43677.99574074074</v>
      </c>
      <c r="X173" s="82" t="s">
        <v>865</v>
      </c>
      <c r="Y173" s="79"/>
      <c r="Z173" s="79"/>
      <c r="AA173" s="85" t="s">
        <v>1054</v>
      </c>
      <c r="AB173" s="79"/>
      <c r="AC173" s="79" t="b">
        <v>0</v>
      </c>
      <c r="AD173" s="79">
        <v>3</v>
      </c>
      <c r="AE173" s="85" t="s">
        <v>1083</v>
      </c>
      <c r="AF173" s="79" t="b">
        <v>0</v>
      </c>
      <c r="AG173" s="79" t="s">
        <v>1096</v>
      </c>
      <c r="AH173" s="79"/>
      <c r="AI173" s="85" t="s">
        <v>1083</v>
      </c>
      <c r="AJ173" s="79" t="b">
        <v>0</v>
      </c>
      <c r="AK173" s="79">
        <v>0</v>
      </c>
      <c r="AL173" s="85" t="s">
        <v>1083</v>
      </c>
      <c r="AM173" s="79" t="s">
        <v>1110</v>
      </c>
      <c r="AN173" s="79" t="b">
        <v>0</v>
      </c>
      <c r="AO173" s="85" t="s">
        <v>1054</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8</v>
      </c>
      <c r="BK173" s="49">
        <v>100</v>
      </c>
      <c r="BL173" s="48">
        <v>8</v>
      </c>
    </row>
    <row r="174" spans="1:64" ht="15">
      <c r="A174" s="64" t="s">
        <v>356</v>
      </c>
      <c r="B174" s="64" t="s">
        <v>384</v>
      </c>
      <c r="C174" s="65"/>
      <c r="D174" s="66"/>
      <c r="E174" s="67"/>
      <c r="F174" s="68"/>
      <c r="G174" s="65"/>
      <c r="H174" s="69"/>
      <c r="I174" s="70"/>
      <c r="J174" s="70"/>
      <c r="K174" s="34" t="s">
        <v>65</v>
      </c>
      <c r="L174" s="77">
        <v>182</v>
      </c>
      <c r="M174" s="77"/>
      <c r="N174" s="72"/>
      <c r="O174" s="79" t="s">
        <v>385</v>
      </c>
      <c r="P174" s="81">
        <v>43680.29240740741</v>
      </c>
      <c r="Q174" s="79" t="s">
        <v>477</v>
      </c>
      <c r="R174" s="79"/>
      <c r="S174" s="79"/>
      <c r="T174" s="79"/>
      <c r="U174" s="82" t="s">
        <v>586</v>
      </c>
      <c r="V174" s="82" t="s">
        <v>586</v>
      </c>
      <c r="W174" s="81">
        <v>43680.29240740741</v>
      </c>
      <c r="X174" s="82" t="s">
        <v>866</v>
      </c>
      <c r="Y174" s="79"/>
      <c r="Z174" s="79"/>
      <c r="AA174" s="85" t="s">
        <v>1055</v>
      </c>
      <c r="AB174" s="79"/>
      <c r="AC174" s="79" t="b">
        <v>0</v>
      </c>
      <c r="AD174" s="79">
        <v>0</v>
      </c>
      <c r="AE174" s="85" t="s">
        <v>1083</v>
      </c>
      <c r="AF174" s="79" t="b">
        <v>0</v>
      </c>
      <c r="AG174" s="79" t="s">
        <v>1096</v>
      </c>
      <c r="AH174" s="79"/>
      <c r="AI174" s="85" t="s">
        <v>1083</v>
      </c>
      <c r="AJ174" s="79" t="b">
        <v>0</v>
      </c>
      <c r="AK174" s="79">
        <v>2</v>
      </c>
      <c r="AL174" s="85" t="s">
        <v>1057</v>
      </c>
      <c r="AM174" s="79" t="s">
        <v>1110</v>
      </c>
      <c r="AN174" s="79" t="b">
        <v>0</v>
      </c>
      <c r="AO174" s="85" t="s">
        <v>1057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10</v>
      </c>
      <c r="BC174" s="78" t="str">
        <f>REPLACE(INDEX(GroupVertices[Group],MATCH(Edges25[[#This Row],[Vertex 2]],GroupVertices[Vertex],0)),1,1,"")</f>
        <v>10</v>
      </c>
      <c r="BD174" s="48"/>
      <c r="BE174" s="49"/>
      <c r="BF174" s="48"/>
      <c r="BG174" s="49"/>
      <c r="BH174" s="48"/>
      <c r="BI174" s="49"/>
      <c r="BJ174" s="48"/>
      <c r="BK174" s="49"/>
      <c r="BL174" s="48"/>
    </row>
    <row r="175" spans="1:64" ht="15">
      <c r="A175" s="64" t="s">
        <v>357</v>
      </c>
      <c r="B175" s="64" t="s">
        <v>357</v>
      </c>
      <c r="C175" s="65"/>
      <c r="D175" s="66"/>
      <c r="E175" s="67"/>
      <c r="F175" s="68"/>
      <c r="G175" s="65"/>
      <c r="H175" s="69"/>
      <c r="I175" s="70"/>
      <c r="J175" s="70"/>
      <c r="K175" s="34" t="s">
        <v>65</v>
      </c>
      <c r="L175" s="77">
        <v>184</v>
      </c>
      <c r="M175" s="77"/>
      <c r="N175" s="72"/>
      <c r="O175" s="79" t="s">
        <v>176</v>
      </c>
      <c r="P175" s="81">
        <v>43680.41631944444</v>
      </c>
      <c r="Q175" s="79" t="s">
        <v>478</v>
      </c>
      <c r="R175" s="79"/>
      <c r="S175" s="79"/>
      <c r="T175" s="79"/>
      <c r="U175" s="82" t="s">
        <v>587</v>
      </c>
      <c r="V175" s="82" t="s">
        <v>587</v>
      </c>
      <c r="W175" s="81">
        <v>43680.41631944444</v>
      </c>
      <c r="X175" s="82" t="s">
        <v>867</v>
      </c>
      <c r="Y175" s="79"/>
      <c r="Z175" s="79"/>
      <c r="AA175" s="85" t="s">
        <v>1056</v>
      </c>
      <c r="AB175" s="79"/>
      <c r="AC175" s="79" t="b">
        <v>0</v>
      </c>
      <c r="AD175" s="79">
        <v>0</v>
      </c>
      <c r="AE175" s="85" t="s">
        <v>1083</v>
      </c>
      <c r="AF175" s="79" t="b">
        <v>0</v>
      </c>
      <c r="AG175" s="79" t="s">
        <v>1096</v>
      </c>
      <c r="AH175" s="79"/>
      <c r="AI175" s="85" t="s">
        <v>1083</v>
      </c>
      <c r="AJ175" s="79" t="b">
        <v>0</v>
      </c>
      <c r="AK175" s="79">
        <v>0</v>
      </c>
      <c r="AL175" s="85" t="s">
        <v>1083</v>
      </c>
      <c r="AM175" s="79" t="s">
        <v>1109</v>
      </c>
      <c r="AN175" s="79" t="b">
        <v>0</v>
      </c>
      <c r="AO175" s="85" t="s">
        <v>1056</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9</v>
      </c>
      <c r="BK175" s="49">
        <v>100</v>
      </c>
      <c r="BL175" s="48">
        <v>9</v>
      </c>
    </row>
    <row r="176" spans="1:64" ht="15">
      <c r="A176" s="64" t="s">
        <v>358</v>
      </c>
      <c r="B176" s="64" t="s">
        <v>384</v>
      </c>
      <c r="C176" s="65"/>
      <c r="D176" s="66"/>
      <c r="E176" s="67"/>
      <c r="F176" s="68"/>
      <c r="G176" s="65"/>
      <c r="H176" s="69"/>
      <c r="I176" s="70"/>
      <c r="J176" s="70"/>
      <c r="K176" s="34" t="s">
        <v>65</v>
      </c>
      <c r="L176" s="77">
        <v>185</v>
      </c>
      <c r="M176" s="77"/>
      <c r="N176" s="72"/>
      <c r="O176" s="79" t="s">
        <v>386</v>
      </c>
      <c r="P176" s="81">
        <v>43680.288668981484</v>
      </c>
      <c r="Q176" s="79" t="s">
        <v>479</v>
      </c>
      <c r="R176" s="79"/>
      <c r="S176" s="79"/>
      <c r="T176" s="79"/>
      <c r="U176" s="82" t="s">
        <v>586</v>
      </c>
      <c r="V176" s="82" t="s">
        <v>586</v>
      </c>
      <c r="W176" s="81">
        <v>43680.288668981484</v>
      </c>
      <c r="X176" s="82" t="s">
        <v>868</v>
      </c>
      <c r="Y176" s="79"/>
      <c r="Z176" s="79"/>
      <c r="AA176" s="85" t="s">
        <v>1057</v>
      </c>
      <c r="AB176" s="85" t="s">
        <v>1082</v>
      </c>
      <c r="AC176" s="79" t="b">
        <v>0</v>
      </c>
      <c r="AD176" s="79">
        <v>13</v>
      </c>
      <c r="AE176" s="85" t="s">
        <v>1095</v>
      </c>
      <c r="AF176" s="79" t="b">
        <v>0</v>
      </c>
      <c r="AG176" s="79" t="s">
        <v>1096</v>
      </c>
      <c r="AH176" s="79"/>
      <c r="AI176" s="85" t="s">
        <v>1083</v>
      </c>
      <c r="AJ176" s="79" t="b">
        <v>0</v>
      </c>
      <c r="AK176" s="79">
        <v>2</v>
      </c>
      <c r="AL176" s="85" t="s">
        <v>1083</v>
      </c>
      <c r="AM176" s="79" t="s">
        <v>1110</v>
      </c>
      <c r="AN176" s="79" t="b">
        <v>0</v>
      </c>
      <c r="AO176" s="85" t="s">
        <v>1082</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10</v>
      </c>
      <c r="BC176" s="78" t="str">
        <f>REPLACE(INDEX(GroupVertices[Group],MATCH(Edges25[[#This Row],[Vertex 2]],GroupVertices[Vertex],0)),1,1,"")</f>
        <v>10</v>
      </c>
      <c r="BD176" s="48">
        <v>0</v>
      </c>
      <c r="BE176" s="49">
        <v>0</v>
      </c>
      <c r="BF176" s="48">
        <v>0</v>
      </c>
      <c r="BG176" s="49">
        <v>0</v>
      </c>
      <c r="BH176" s="48">
        <v>0</v>
      </c>
      <c r="BI176" s="49">
        <v>0</v>
      </c>
      <c r="BJ176" s="48">
        <v>5</v>
      </c>
      <c r="BK176" s="49">
        <v>100</v>
      </c>
      <c r="BL176" s="48">
        <v>5</v>
      </c>
    </row>
    <row r="177" spans="1:64" ht="15">
      <c r="A177" s="64" t="s">
        <v>359</v>
      </c>
      <c r="B177" s="64" t="s">
        <v>384</v>
      </c>
      <c r="C177" s="65"/>
      <c r="D177" s="66"/>
      <c r="E177" s="67"/>
      <c r="F177" s="68"/>
      <c r="G177" s="65"/>
      <c r="H177" s="69"/>
      <c r="I177" s="70"/>
      <c r="J177" s="70"/>
      <c r="K177" s="34" t="s">
        <v>65</v>
      </c>
      <c r="L177" s="77">
        <v>186</v>
      </c>
      <c r="M177" s="77"/>
      <c r="N177" s="72"/>
      <c r="O177" s="79" t="s">
        <v>385</v>
      </c>
      <c r="P177" s="81">
        <v>43680.64172453704</v>
      </c>
      <c r="Q177" s="79" t="s">
        <v>477</v>
      </c>
      <c r="R177" s="79"/>
      <c r="S177" s="79"/>
      <c r="T177" s="79"/>
      <c r="U177" s="82" t="s">
        <v>586</v>
      </c>
      <c r="V177" s="82" t="s">
        <v>586</v>
      </c>
      <c r="W177" s="81">
        <v>43680.64172453704</v>
      </c>
      <c r="X177" s="82" t="s">
        <v>869</v>
      </c>
      <c r="Y177" s="79"/>
      <c r="Z177" s="79"/>
      <c r="AA177" s="85" t="s">
        <v>1058</v>
      </c>
      <c r="AB177" s="79"/>
      <c r="AC177" s="79" t="b">
        <v>0</v>
      </c>
      <c r="AD177" s="79">
        <v>0</v>
      </c>
      <c r="AE177" s="85" t="s">
        <v>1083</v>
      </c>
      <c r="AF177" s="79" t="b">
        <v>0</v>
      </c>
      <c r="AG177" s="79" t="s">
        <v>1096</v>
      </c>
      <c r="AH177" s="79"/>
      <c r="AI177" s="85" t="s">
        <v>1083</v>
      </c>
      <c r="AJ177" s="79" t="b">
        <v>0</v>
      </c>
      <c r="AK177" s="79">
        <v>2</v>
      </c>
      <c r="AL177" s="85" t="s">
        <v>1057</v>
      </c>
      <c r="AM177" s="79" t="s">
        <v>1109</v>
      </c>
      <c r="AN177" s="79" t="b">
        <v>0</v>
      </c>
      <c r="AO177" s="85" t="s">
        <v>1057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10</v>
      </c>
      <c r="BC177" s="78" t="str">
        <f>REPLACE(INDEX(GroupVertices[Group],MATCH(Edges25[[#This Row],[Vertex 2]],GroupVertices[Vertex],0)),1,1,"")</f>
        <v>10</v>
      </c>
      <c r="BD177" s="48"/>
      <c r="BE177" s="49"/>
      <c r="BF177" s="48"/>
      <c r="BG177" s="49"/>
      <c r="BH177" s="48"/>
      <c r="BI177" s="49"/>
      <c r="BJ177" s="48"/>
      <c r="BK177" s="49"/>
      <c r="BL177" s="48"/>
    </row>
    <row r="178" spans="1:64" ht="15">
      <c r="A178" s="64" t="s">
        <v>360</v>
      </c>
      <c r="B178" s="64" t="s">
        <v>360</v>
      </c>
      <c r="C178" s="65"/>
      <c r="D178" s="66"/>
      <c r="E178" s="67"/>
      <c r="F178" s="68"/>
      <c r="G178" s="65"/>
      <c r="H178" s="69"/>
      <c r="I178" s="70"/>
      <c r="J178" s="70"/>
      <c r="K178" s="34" t="s">
        <v>65</v>
      </c>
      <c r="L178" s="77">
        <v>188</v>
      </c>
      <c r="M178" s="77"/>
      <c r="N178" s="72"/>
      <c r="O178" s="79" t="s">
        <v>176</v>
      </c>
      <c r="P178" s="81">
        <v>43683.81115740741</v>
      </c>
      <c r="Q178" s="79" t="s">
        <v>480</v>
      </c>
      <c r="R178" s="79"/>
      <c r="S178" s="79"/>
      <c r="T178" s="79"/>
      <c r="U178" s="82" t="s">
        <v>588</v>
      </c>
      <c r="V178" s="82" t="s">
        <v>588</v>
      </c>
      <c r="W178" s="81">
        <v>43683.81115740741</v>
      </c>
      <c r="X178" s="82" t="s">
        <v>870</v>
      </c>
      <c r="Y178" s="79"/>
      <c r="Z178" s="79"/>
      <c r="AA178" s="85" t="s">
        <v>1059</v>
      </c>
      <c r="AB178" s="79"/>
      <c r="AC178" s="79" t="b">
        <v>0</v>
      </c>
      <c r="AD178" s="79">
        <v>1</v>
      </c>
      <c r="AE178" s="85" t="s">
        <v>1083</v>
      </c>
      <c r="AF178" s="79" t="b">
        <v>0</v>
      </c>
      <c r="AG178" s="79" t="s">
        <v>1097</v>
      </c>
      <c r="AH178" s="79"/>
      <c r="AI178" s="85" t="s">
        <v>1083</v>
      </c>
      <c r="AJ178" s="79" t="b">
        <v>0</v>
      </c>
      <c r="AK178" s="79">
        <v>0</v>
      </c>
      <c r="AL178" s="85" t="s">
        <v>1083</v>
      </c>
      <c r="AM178" s="79" t="s">
        <v>1109</v>
      </c>
      <c r="AN178" s="79" t="b">
        <v>0</v>
      </c>
      <c r="AO178" s="85" t="s">
        <v>1059</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17</v>
      </c>
      <c r="BK178" s="49">
        <v>100</v>
      </c>
      <c r="BL178" s="48">
        <v>17</v>
      </c>
    </row>
    <row r="179" spans="1:64" ht="15">
      <c r="A179" s="64" t="s">
        <v>361</v>
      </c>
      <c r="B179" s="64" t="s">
        <v>361</v>
      </c>
      <c r="C179" s="65"/>
      <c r="D179" s="66"/>
      <c r="E179" s="67"/>
      <c r="F179" s="68"/>
      <c r="G179" s="65"/>
      <c r="H179" s="69"/>
      <c r="I179" s="70"/>
      <c r="J179" s="70"/>
      <c r="K179" s="34" t="s">
        <v>65</v>
      </c>
      <c r="L179" s="77">
        <v>189</v>
      </c>
      <c r="M179" s="77"/>
      <c r="N179" s="72"/>
      <c r="O179" s="79" t="s">
        <v>176</v>
      </c>
      <c r="P179" s="81">
        <v>43685.620474537034</v>
      </c>
      <c r="Q179" s="79" t="s">
        <v>481</v>
      </c>
      <c r="R179" s="79"/>
      <c r="S179" s="79"/>
      <c r="T179" s="79" t="s">
        <v>540</v>
      </c>
      <c r="U179" s="82" t="s">
        <v>589</v>
      </c>
      <c r="V179" s="82" t="s">
        <v>589</v>
      </c>
      <c r="W179" s="81">
        <v>43685.620474537034</v>
      </c>
      <c r="X179" s="82" t="s">
        <v>871</v>
      </c>
      <c r="Y179" s="79"/>
      <c r="Z179" s="79"/>
      <c r="AA179" s="85" t="s">
        <v>1060</v>
      </c>
      <c r="AB179" s="79"/>
      <c r="AC179" s="79" t="b">
        <v>0</v>
      </c>
      <c r="AD179" s="79">
        <v>0</v>
      </c>
      <c r="AE179" s="85" t="s">
        <v>1083</v>
      </c>
      <c r="AF179" s="79" t="b">
        <v>0</v>
      </c>
      <c r="AG179" s="79" t="s">
        <v>1097</v>
      </c>
      <c r="AH179" s="79"/>
      <c r="AI179" s="85" t="s">
        <v>1083</v>
      </c>
      <c r="AJ179" s="79" t="b">
        <v>0</v>
      </c>
      <c r="AK179" s="79">
        <v>0</v>
      </c>
      <c r="AL179" s="85" t="s">
        <v>1083</v>
      </c>
      <c r="AM179" s="79" t="s">
        <v>1113</v>
      </c>
      <c r="AN179" s="79" t="b">
        <v>0</v>
      </c>
      <c r="AO179" s="85" t="s">
        <v>1060</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12</v>
      </c>
      <c r="BK179" s="49">
        <v>100</v>
      </c>
      <c r="BL179" s="48">
        <v>12</v>
      </c>
    </row>
    <row r="180" spans="1:64" ht="15">
      <c r="A180" s="64" t="s">
        <v>362</v>
      </c>
      <c r="B180" s="64" t="s">
        <v>362</v>
      </c>
      <c r="C180" s="65"/>
      <c r="D180" s="66"/>
      <c r="E180" s="67"/>
      <c r="F180" s="68"/>
      <c r="G180" s="65"/>
      <c r="H180" s="69"/>
      <c r="I180" s="70"/>
      <c r="J180" s="70"/>
      <c r="K180" s="34" t="s">
        <v>65</v>
      </c>
      <c r="L180" s="77">
        <v>190</v>
      </c>
      <c r="M180" s="77"/>
      <c r="N180" s="72"/>
      <c r="O180" s="79" t="s">
        <v>176</v>
      </c>
      <c r="P180" s="81">
        <v>43685.83931712963</v>
      </c>
      <c r="Q180" s="79" t="s">
        <v>482</v>
      </c>
      <c r="R180" s="82" t="s">
        <v>511</v>
      </c>
      <c r="S180" s="79" t="s">
        <v>516</v>
      </c>
      <c r="T180" s="79" t="s">
        <v>541</v>
      </c>
      <c r="U180" s="79"/>
      <c r="V180" s="82" t="s">
        <v>686</v>
      </c>
      <c r="W180" s="81">
        <v>43685.83931712963</v>
      </c>
      <c r="X180" s="82" t="s">
        <v>872</v>
      </c>
      <c r="Y180" s="79"/>
      <c r="Z180" s="79"/>
      <c r="AA180" s="85" t="s">
        <v>1061</v>
      </c>
      <c r="AB180" s="79"/>
      <c r="AC180" s="79" t="b">
        <v>0</v>
      </c>
      <c r="AD180" s="79">
        <v>0</v>
      </c>
      <c r="AE180" s="85" t="s">
        <v>1083</v>
      </c>
      <c r="AF180" s="79" t="b">
        <v>0</v>
      </c>
      <c r="AG180" s="79" t="s">
        <v>1096</v>
      </c>
      <c r="AH180" s="79"/>
      <c r="AI180" s="85" t="s">
        <v>1083</v>
      </c>
      <c r="AJ180" s="79" t="b">
        <v>0</v>
      </c>
      <c r="AK180" s="79">
        <v>0</v>
      </c>
      <c r="AL180" s="85" t="s">
        <v>1083</v>
      </c>
      <c r="AM180" s="79" t="s">
        <v>1108</v>
      </c>
      <c r="AN180" s="79" t="b">
        <v>0</v>
      </c>
      <c r="AO180" s="85" t="s">
        <v>1061</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26</v>
      </c>
      <c r="BK180" s="49">
        <v>100</v>
      </c>
      <c r="BL180" s="48">
        <v>26</v>
      </c>
    </row>
    <row r="181" spans="1:64" ht="15">
      <c r="A181" s="64" t="s">
        <v>363</v>
      </c>
      <c r="B181" s="64" t="s">
        <v>363</v>
      </c>
      <c r="C181" s="65"/>
      <c r="D181" s="66"/>
      <c r="E181" s="67"/>
      <c r="F181" s="68"/>
      <c r="G181" s="65"/>
      <c r="H181" s="69"/>
      <c r="I181" s="70"/>
      <c r="J181" s="70"/>
      <c r="K181" s="34" t="s">
        <v>65</v>
      </c>
      <c r="L181" s="77">
        <v>191</v>
      </c>
      <c r="M181" s="77"/>
      <c r="N181" s="72"/>
      <c r="O181" s="79" t="s">
        <v>176</v>
      </c>
      <c r="P181" s="81">
        <v>43687.19944444444</v>
      </c>
      <c r="Q181" s="79" t="s">
        <v>483</v>
      </c>
      <c r="R181" s="82" t="s">
        <v>512</v>
      </c>
      <c r="S181" s="79" t="s">
        <v>517</v>
      </c>
      <c r="T181" s="79"/>
      <c r="U181" s="79"/>
      <c r="V181" s="82" t="s">
        <v>687</v>
      </c>
      <c r="W181" s="81">
        <v>43687.19944444444</v>
      </c>
      <c r="X181" s="82" t="s">
        <v>873</v>
      </c>
      <c r="Y181" s="79"/>
      <c r="Z181" s="79"/>
      <c r="AA181" s="85" t="s">
        <v>1062</v>
      </c>
      <c r="AB181" s="79"/>
      <c r="AC181" s="79" t="b">
        <v>0</v>
      </c>
      <c r="AD181" s="79">
        <v>0</v>
      </c>
      <c r="AE181" s="85" t="s">
        <v>1083</v>
      </c>
      <c r="AF181" s="79" t="b">
        <v>1</v>
      </c>
      <c r="AG181" s="79" t="s">
        <v>1096</v>
      </c>
      <c r="AH181" s="79"/>
      <c r="AI181" s="85" t="s">
        <v>1106</v>
      </c>
      <c r="AJ181" s="79" t="b">
        <v>0</v>
      </c>
      <c r="AK181" s="79">
        <v>0</v>
      </c>
      <c r="AL181" s="85" t="s">
        <v>1083</v>
      </c>
      <c r="AM181" s="79" t="s">
        <v>1110</v>
      </c>
      <c r="AN181" s="79" t="b">
        <v>0</v>
      </c>
      <c r="AO181" s="85" t="s">
        <v>1062</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8</v>
      </c>
      <c r="BK181" s="49">
        <v>100</v>
      </c>
      <c r="BL181" s="48">
        <v>8</v>
      </c>
    </row>
    <row r="182" spans="1:64" ht="15">
      <c r="A182" s="64" t="s">
        <v>364</v>
      </c>
      <c r="B182" s="64" t="s">
        <v>364</v>
      </c>
      <c r="C182" s="65"/>
      <c r="D182" s="66"/>
      <c r="E182" s="67"/>
      <c r="F182" s="68"/>
      <c r="G182" s="65"/>
      <c r="H182" s="69"/>
      <c r="I182" s="70"/>
      <c r="J182" s="70"/>
      <c r="K182" s="34" t="s">
        <v>65</v>
      </c>
      <c r="L182" s="77">
        <v>192</v>
      </c>
      <c r="M182" s="77"/>
      <c r="N182" s="72"/>
      <c r="O182" s="79" t="s">
        <v>176</v>
      </c>
      <c r="P182" s="81">
        <v>43687.68554398148</v>
      </c>
      <c r="Q182" s="79" t="s">
        <v>484</v>
      </c>
      <c r="R182" s="82" t="s">
        <v>513</v>
      </c>
      <c r="S182" s="79" t="s">
        <v>517</v>
      </c>
      <c r="T182" s="79"/>
      <c r="U182" s="79"/>
      <c r="V182" s="82" t="s">
        <v>688</v>
      </c>
      <c r="W182" s="81">
        <v>43687.68554398148</v>
      </c>
      <c r="X182" s="82" t="s">
        <v>874</v>
      </c>
      <c r="Y182" s="79"/>
      <c r="Z182" s="79"/>
      <c r="AA182" s="85" t="s">
        <v>1063</v>
      </c>
      <c r="AB182" s="79"/>
      <c r="AC182" s="79" t="b">
        <v>0</v>
      </c>
      <c r="AD182" s="79">
        <v>0</v>
      </c>
      <c r="AE182" s="85" t="s">
        <v>1083</v>
      </c>
      <c r="AF182" s="79" t="b">
        <v>1</v>
      </c>
      <c r="AG182" s="79" t="s">
        <v>1096</v>
      </c>
      <c r="AH182" s="79"/>
      <c r="AI182" s="85" t="s">
        <v>1107</v>
      </c>
      <c r="AJ182" s="79" t="b">
        <v>0</v>
      </c>
      <c r="AK182" s="79">
        <v>0</v>
      </c>
      <c r="AL182" s="85" t="s">
        <v>1083</v>
      </c>
      <c r="AM182" s="79" t="s">
        <v>1110</v>
      </c>
      <c r="AN182" s="79" t="b">
        <v>0</v>
      </c>
      <c r="AO182" s="85" t="s">
        <v>1063</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4</v>
      </c>
      <c r="BK182" s="49">
        <v>100</v>
      </c>
      <c r="BL182" s="48">
        <v>4</v>
      </c>
    </row>
    <row r="183" spans="1:64" ht="15">
      <c r="A183" s="64" t="s">
        <v>365</v>
      </c>
      <c r="B183" s="64" t="s">
        <v>365</v>
      </c>
      <c r="C183" s="65"/>
      <c r="D183" s="66"/>
      <c r="E183" s="67"/>
      <c r="F183" s="68"/>
      <c r="G183" s="65"/>
      <c r="H183" s="69"/>
      <c r="I183" s="70"/>
      <c r="J183" s="70"/>
      <c r="K183" s="34" t="s">
        <v>65</v>
      </c>
      <c r="L183" s="77">
        <v>193</v>
      </c>
      <c r="M183" s="77"/>
      <c r="N183" s="72"/>
      <c r="O183" s="79" t="s">
        <v>176</v>
      </c>
      <c r="P183" s="81">
        <v>43687.70923611111</v>
      </c>
      <c r="Q183" s="79" t="s">
        <v>485</v>
      </c>
      <c r="R183" s="82" t="s">
        <v>514</v>
      </c>
      <c r="S183" s="79" t="s">
        <v>516</v>
      </c>
      <c r="T183" s="79"/>
      <c r="U183" s="79"/>
      <c r="V183" s="82" t="s">
        <v>689</v>
      </c>
      <c r="W183" s="81">
        <v>43687.70923611111</v>
      </c>
      <c r="X183" s="82" t="s">
        <v>875</v>
      </c>
      <c r="Y183" s="79"/>
      <c r="Z183" s="79"/>
      <c r="AA183" s="85" t="s">
        <v>1064</v>
      </c>
      <c r="AB183" s="79"/>
      <c r="AC183" s="79" t="b">
        <v>0</v>
      </c>
      <c r="AD183" s="79">
        <v>0</v>
      </c>
      <c r="AE183" s="85" t="s">
        <v>1083</v>
      </c>
      <c r="AF183" s="79" t="b">
        <v>0</v>
      </c>
      <c r="AG183" s="79" t="s">
        <v>1096</v>
      </c>
      <c r="AH183" s="79"/>
      <c r="AI183" s="85" t="s">
        <v>1083</v>
      </c>
      <c r="AJ183" s="79" t="b">
        <v>0</v>
      </c>
      <c r="AK183" s="79">
        <v>0</v>
      </c>
      <c r="AL183" s="85" t="s">
        <v>1083</v>
      </c>
      <c r="AM183" s="79" t="s">
        <v>1108</v>
      </c>
      <c r="AN183" s="79" t="b">
        <v>0</v>
      </c>
      <c r="AO183" s="85" t="s">
        <v>1064</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v>1</v>
      </c>
      <c r="BE183" s="49">
        <v>2.4390243902439024</v>
      </c>
      <c r="BF183" s="48">
        <v>3</v>
      </c>
      <c r="BG183" s="49">
        <v>7.317073170731708</v>
      </c>
      <c r="BH183" s="48">
        <v>0</v>
      </c>
      <c r="BI183" s="49">
        <v>0</v>
      </c>
      <c r="BJ183" s="48">
        <v>37</v>
      </c>
      <c r="BK183" s="49">
        <v>90.2439024390244</v>
      </c>
      <c r="BL183" s="48">
        <v>41</v>
      </c>
    </row>
    <row r="184" spans="1:64" ht="15">
      <c r="A184" s="64" t="s">
        <v>366</v>
      </c>
      <c r="B184" s="64" t="s">
        <v>366</v>
      </c>
      <c r="C184" s="65"/>
      <c r="D184" s="66"/>
      <c r="E184" s="67"/>
      <c r="F184" s="68"/>
      <c r="G184" s="65"/>
      <c r="H184" s="69"/>
      <c r="I184" s="70"/>
      <c r="J184" s="70"/>
      <c r="K184" s="34" t="s">
        <v>65</v>
      </c>
      <c r="L184" s="77">
        <v>194</v>
      </c>
      <c r="M184" s="77"/>
      <c r="N184" s="72"/>
      <c r="O184" s="79" t="s">
        <v>176</v>
      </c>
      <c r="P184" s="81">
        <v>43635.34918981481</v>
      </c>
      <c r="Q184" s="79" t="s">
        <v>486</v>
      </c>
      <c r="R184" s="79"/>
      <c r="S184" s="79"/>
      <c r="T184" s="79"/>
      <c r="U184" s="82" t="s">
        <v>590</v>
      </c>
      <c r="V184" s="82" t="s">
        <v>590</v>
      </c>
      <c r="W184" s="81">
        <v>43635.34918981481</v>
      </c>
      <c r="X184" s="82" t="s">
        <v>876</v>
      </c>
      <c r="Y184" s="79"/>
      <c r="Z184" s="79"/>
      <c r="AA184" s="85" t="s">
        <v>1065</v>
      </c>
      <c r="AB184" s="79"/>
      <c r="AC184" s="79" t="b">
        <v>0</v>
      </c>
      <c r="AD184" s="79">
        <v>12</v>
      </c>
      <c r="AE184" s="85" t="s">
        <v>1083</v>
      </c>
      <c r="AF184" s="79" t="b">
        <v>0</v>
      </c>
      <c r="AG184" s="79" t="s">
        <v>1098</v>
      </c>
      <c r="AH184" s="79"/>
      <c r="AI184" s="85" t="s">
        <v>1083</v>
      </c>
      <c r="AJ184" s="79" t="b">
        <v>0</v>
      </c>
      <c r="AK184" s="79">
        <v>8</v>
      </c>
      <c r="AL184" s="85" t="s">
        <v>1083</v>
      </c>
      <c r="AM184" s="79" t="s">
        <v>1112</v>
      </c>
      <c r="AN184" s="79" t="b">
        <v>0</v>
      </c>
      <c r="AO184" s="85" t="s">
        <v>1065</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2</v>
      </c>
      <c r="BC184" s="78" t="str">
        <f>REPLACE(INDEX(GroupVertices[Group],MATCH(Edges25[[#This Row],[Vertex 2]],GroupVertices[Vertex],0)),1,1,"")</f>
        <v>2</v>
      </c>
      <c r="BD184" s="48">
        <v>0</v>
      </c>
      <c r="BE184" s="49">
        <v>0</v>
      </c>
      <c r="BF184" s="48">
        <v>2</v>
      </c>
      <c r="BG184" s="49">
        <v>4.166666666666667</v>
      </c>
      <c r="BH184" s="48">
        <v>1</v>
      </c>
      <c r="BI184" s="49">
        <v>2.0833333333333335</v>
      </c>
      <c r="BJ184" s="48">
        <v>46</v>
      </c>
      <c r="BK184" s="49">
        <v>95.83333333333333</v>
      </c>
      <c r="BL184" s="48">
        <v>48</v>
      </c>
    </row>
    <row r="185" spans="1:64" ht="15">
      <c r="A185" s="64" t="s">
        <v>367</v>
      </c>
      <c r="B185" s="64" t="s">
        <v>366</v>
      </c>
      <c r="C185" s="65"/>
      <c r="D185" s="66"/>
      <c r="E185" s="67"/>
      <c r="F185" s="68"/>
      <c r="G185" s="65"/>
      <c r="H185" s="69"/>
      <c r="I185" s="70"/>
      <c r="J185" s="70"/>
      <c r="K185" s="34" t="s">
        <v>65</v>
      </c>
      <c r="L185" s="77">
        <v>195</v>
      </c>
      <c r="M185" s="77"/>
      <c r="N185" s="72"/>
      <c r="O185" s="79" t="s">
        <v>385</v>
      </c>
      <c r="P185" s="81">
        <v>43635.46662037037</v>
      </c>
      <c r="Q185" s="79" t="s">
        <v>403</v>
      </c>
      <c r="R185" s="79"/>
      <c r="S185" s="79"/>
      <c r="T185" s="79"/>
      <c r="U185" s="79"/>
      <c r="V185" s="82" t="s">
        <v>690</v>
      </c>
      <c r="W185" s="81">
        <v>43635.46662037037</v>
      </c>
      <c r="X185" s="82" t="s">
        <v>877</v>
      </c>
      <c r="Y185" s="79"/>
      <c r="Z185" s="79"/>
      <c r="AA185" s="85" t="s">
        <v>1066</v>
      </c>
      <c r="AB185" s="79"/>
      <c r="AC185" s="79" t="b">
        <v>0</v>
      </c>
      <c r="AD185" s="79">
        <v>0</v>
      </c>
      <c r="AE185" s="85" t="s">
        <v>1083</v>
      </c>
      <c r="AF185" s="79" t="b">
        <v>0</v>
      </c>
      <c r="AG185" s="79" t="s">
        <v>1098</v>
      </c>
      <c r="AH185" s="79"/>
      <c r="AI185" s="85" t="s">
        <v>1083</v>
      </c>
      <c r="AJ185" s="79" t="b">
        <v>0</v>
      </c>
      <c r="AK185" s="79">
        <v>8</v>
      </c>
      <c r="AL185" s="85" t="s">
        <v>1065</v>
      </c>
      <c r="AM185" s="79" t="s">
        <v>1109</v>
      </c>
      <c r="AN185" s="79" t="b">
        <v>0</v>
      </c>
      <c r="AO185" s="85" t="s">
        <v>1065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2</v>
      </c>
      <c r="BC185" s="78" t="str">
        <f>REPLACE(INDEX(GroupVertices[Group],MATCH(Edges25[[#This Row],[Vertex 2]],GroupVertices[Vertex],0)),1,1,"")</f>
        <v>2</v>
      </c>
      <c r="BD185" s="48">
        <v>0</v>
      </c>
      <c r="BE185" s="49">
        <v>0</v>
      </c>
      <c r="BF185" s="48">
        <v>0</v>
      </c>
      <c r="BG185" s="49">
        <v>0</v>
      </c>
      <c r="BH185" s="48">
        <v>0</v>
      </c>
      <c r="BI185" s="49">
        <v>0</v>
      </c>
      <c r="BJ185" s="48">
        <v>27</v>
      </c>
      <c r="BK185" s="49">
        <v>100</v>
      </c>
      <c r="BL185" s="48">
        <v>27</v>
      </c>
    </row>
    <row r="186" spans="1:64" ht="15">
      <c r="A186" s="64" t="s">
        <v>368</v>
      </c>
      <c r="B186" s="64" t="s">
        <v>366</v>
      </c>
      <c r="C186" s="65"/>
      <c r="D186" s="66"/>
      <c r="E186" s="67"/>
      <c r="F186" s="68"/>
      <c r="G186" s="65"/>
      <c r="H186" s="69"/>
      <c r="I186" s="70"/>
      <c r="J186" s="70"/>
      <c r="K186" s="34" t="s">
        <v>65</v>
      </c>
      <c r="L186" s="77">
        <v>196</v>
      </c>
      <c r="M186" s="77"/>
      <c r="N186" s="72"/>
      <c r="O186" s="79" t="s">
        <v>385</v>
      </c>
      <c r="P186" s="81">
        <v>43635.462800925925</v>
      </c>
      <c r="Q186" s="79" t="s">
        <v>403</v>
      </c>
      <c r="R186" s="79"/>
      <c r="S186" s="79"/>
      <c r="T186" s="79"/>
      <c r="U186" s="79"/>
      <c r="V186" s="82" t="s">
        <v>691</v>
      </c>
      <c r="W186" s="81">
        <v>43635.462800925925</v>
      </c>
      <c r="X186" s="82" t="s">
        <v>878</v>
      </c>
      <c r="Y186" s="79"/>
      <c r="Z186" s="79"/>
      <c r="AA186" s="85" t="s">
        <v>1067</v>
      </c>
      <c r="AB186" s="79"/>
      <c r="AC186" s="79" t="b">
        <v>0</v>
      </c>
      <c r="AD186" s="79">
        <v>0</v>
      </c>
      <c r="AE186" s="85" t="s">
        <v>1083</v>
      </c>
      <c r="AF186" s="79" t="b">
        <v>0</v>
      </c>
      <c r="AG186" s="79" t="s">
        <v>1098</v>
      </c>
      <c r="AH186" s="79"/>
      <c r="AI186" s="85" t="s">
        <v>1083</v>
      </c>
      <c r="AJ186" s="79" t="b">
        <v>0</v>
      </c>
      <c r="AK186" s="79">
        <v>8</v>
      </c>
      <c r="AL186" s="85" t="s">
        <v>1065</v>
      </c>
      <c r="AM186" s="79" t="s">
        <v>1109</v>
      </c>
      <c r="AN186" s="79" t="b">
        <v>0</v>
      </c>
      <c r="AO186" s="85" t="s">
        <v>1065</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2</v>
      </c>
      <c r="BC186" s="78" t="str">
        <f>REPLACE(INDEX(GroupVertices[Group],MATCH(Edges25[[#This Row],[Vertex 2]],GroupVertices[Vertex],0)),1,1,"")</f>
        <v>2</v>
      </c>
      <c r="BD186" s="48">
        <v>0</v>
      </c>
      <c r="BE186" s="49">
        <v>0</v>
      </c>
      <c r="BF186" s="48">
        <v>0</v>
      </c>
      <c r="BG186" s="49">
        <v>0</v>
      </c>
      <c r="BH186" s="48">
        <v>0</v>
      </c>
      <c r="BI186" s="49">
        <v>0</v>
      </c>
      <c r="BJ186" s="48">
        <v>27</v>
      </c>
      <c r="BK186" s="49">
        <v>100</v>
      </c>
      <c r="BL186" s="48">
        <v>27</v>
      </c>
    </row>
    <row r="187" spans="1:64" ht="15">
      <c r="A187" s="64" t="s">
        <v>368</v>
      </c>
      <c r="B187" s="64" t="s">
        <v>367</v>
      </c>
      <c r="C187" s="65"/>
      <c r="D187" s="66"/>
      <c r="E187" s="67"/>
      <c r="F187" s="68"/>
      <c r="G187" s="65"/>
      <c r="H187" s="69"/>
      <c r="I187" s="70"/>
      <c r="J187" s="70"/>
      <c r="K187" s="34" t="s">
        <v>65</v>
      </c>
      <c r="L187" s="77">
        <v>197</v>
      </c>
      <c r="M187" s="77"/>
      <c r="N187" s="72"/>
      <c r="O187" s="79" t="s">
        <v>385</v>
      </c>
      <c r="P187" s="81">
        <v>43688.000543981485</v>
      </c>
      <c r="Q187" s="79" t="s">
        <v>487</v>
      </c>
      <c r="R187" s="79"/>
      <c r="S187" s="79"/>
      <c r="T187" s="79" t="s">
        <v>542</v>
      </c>
      <c r="U187" s="79"/>
      <c r="V187" s="82" t="s">
        <v>691</v>
      </c>
      <c r="W187" s="81">
        <v>43688.000543981485</v>
      </c>
      <c r="X187" s="82" t="s">
        <v>879</v>
      </c>
      <c r="Y187" s="79"/>
      <c r="Z187" s="79"/>
      <c r="AA187" s="85" t="s">
        <v>1068</v>
      </c>
      <c r="AB187" s="79"/>
      <c r="AC187" s="79" t="b">
        <v>0</v>
      </c>
      <c r="AD187" s="79">
        <v>0</v>
      </c>
      <c r="AE187" s="85" t="s">
        <v>1083</v>
      </c>
      <c r="AF187" s="79" t="b">
        <v>0</v>
      </c>
      <c r="AG187" s="79" t="s">
        <v>1098</v>
      </c>
      <c r="AH187" s="79"/>
      <c r="AI187" s="85" t="s">
        <v>1083</v>
      </c>
      <c r="AJ187" s="79" t="b">
        <v>0</v>
      </c>
      <c r="AK187" s="79">
        <v>3</v>
      </c>
      <c r="AL187" s="85" t="s">
        <v>1070</v>
      </c>
      <c r="AM187" s="79" t="s">
        <v>1109</v>
      </c>
      <c r="AN187" s="79" t="b">
        <v>0</v>
      </c>
      <c r="AO187" s="85" t="s">
        <v>1070</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2</v>
      </c>
      <c r="BC187" s="78" t="str">
        <f>REPLACE(INDEX(GroupVertices[Group],MATCH(Edges25[[#This Row],[Vertex 2]],GroupVertices[Vertex],0)),1,1,"")</f>
        <v>2</v>
      </c>
      <c r="BD187" s="48">
        <v>0</v>
      </c>
      <c r="BE187" s="49">
        <v>0</v>
      </c>
      <c r="BF187" s="48">
        <v>0</v>
      </c>
      <c r="BG187" s="49">
        <v>0</v>
      </c>
      <c r="BH187" s="48">
        <v>0</v>
      </c>
      <c r="BI187" s="49">
        <v>0</v>
      </c>
      <c r="BJ187" s="48">
        <v>12</v>
      </c>
      <c r="BK187" s="49">
        <v>100</v>
      </c>
      <c r="BL187" s="48">
        <v>12</v>
      </c>
    </row>
    <row r="188" spans="1:64" ht="15">
      <c r="A188" s="64" t="s">
        <v>369</v>
      </c>
      <c r="B188" s="64" t="s">
        <v>367</v>
      </c>
      <c r="C188" s="65"/>
      <c r="D188" s="66"/>
      <c r="E188" s="67"/>
      <c r="F188" s="68"/>
      <c r="G188" s="65"/>
      <c r="H188" s="69"/>
      <c r="I188" s="70"/>
      <c r="J188" s="70"/>
      <c r="K188" s="34" t="s">
        <v>65</v>
      </c>
      <c r="L188" s="77">
        <v>198</v>
      </c>
      <c r="M188" s="77"/>
      <c r="N188" s="72"/>
      <c r="O188" s="79" t="s">
        <v>385</v>
      </c>
      <c r="P188" s="81">
        <v>43688.04142361111</v>
      </c>
      <c r="Q188" s="79" t="s">
        <v>487</v>
      </c>
      <c r="R188" s="79"/>
      <c r="S188" s="79"/>
      <c r="T188" s="79" t="s">
        <v>542</v>
      </c>
      <c r="U188" s="79"/>
      <c r="V188" s="82" t="s">
        <v>692</v>
      </c>
      <c r="W188" s="81">
        <v>43688.04142361111</v>
      </c>
      <c r="X188" s="82" t="s">
        <v>880</v>
      </c>
      <c r="Y188" s="79"/>
      <c r="Z188" s="79"/>
      <c r="AA188" s="85" t="s">
        <v>1069</v>
      </c>
      <c r="AB188" s="79"/>
      <c r="AC188" s="79" t="b">
        <v>0</v>
      </c>
      <c r="AD188" s="79">
        <v>0</v>
      </c>
      <c r="AE188" s="85" t="s">
        <v>1083</v>
      </c>
      <c r="AF188" s="79" t="b">
        <v>0</v>
      </c>
      <c r="AG188" s="79" t="s">
        <v>1098</v>
      </c>
      <c r="AH188" s="79"/>
      <c r="AI188" s="85" t="s">
        <v>1083</v>
      </c>
      <c r="AJ188" s="79" t="b">
        <v>0</v>
      </c>
      <c r="AK188" s="79">
        <v>3</v>
      </c>
      <c r="AL188" s="85" t="s">
        <v>1070</v>
      </c>
      <c r="AM188" s="79" t="s">
        <v>1110</v>
      </c>
      <c r="AN188" s="79" t="b">
        <v>0</v>
      </c>
      <c r="AO188" s="85" t="s">
        <v>1070</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2</v>
      </c>
      <c r="BC188" s="78" t="str">
        <f>REPLACE(INDEX(GroupVertices[Group],MATCH(Edges25[[#This Row],[Vertex 2]],GroupVertices[Vertex],0)),1,1,"")</f>
        <v>2</v>
      </c>
      <c r="BD188" s="48">
        <v>0</v>
      </c>
      <c r="BE188" s="49">
        <v>0</v>
      </c>
      <c r="BF188" s="48">
        <v>0</v>
      </c>
      <c r="BG188" s="49">
        <v>0</v>
      </c>
      <c r="BH188" s="48">
        <v>0</v>
      </c>
      <c r="BI188" s="49">
        <v>0</v>
      </c>
      <c r="BJ188" s="48">
        <v>12</v>
      </c>
      <c r="BK188" s="49">
        <v>100</v>
      </c>
      <c r="BL188" s="48">
        <v>12</v>
      </c>
    </row>
    <row r="189" spans="1:64" ht="15">
      <c r="A189" s="64" t="s">
        <v>367</v>
      </c>
      <c r="B189" s="64" t="s">
        <v>367</v>
      </c>
      <c r="C189" s="65"/>
      <c r="D189" s="66"/>
      <c r="E189" s="67"/>
      <c r="F189" s="68"/>
      <c r="G189" s="65"/>
      <c r="H189" s="69"/>
      <c r="I189" s="70"/>
      <c r="J189" s="70"/>
      <c r="K189" s="34" t="s">
        <v>65</v>
      </c>
      <c r="L189" s="77">
        <v>199</v>
      </c>
      <c r="M189" s="77"/>
      <c r="N189" s="72"/>
      <c r="O189" s="79" t="s">
        <v>176</v>
      </c>
      <c r="P189" s="81">
        <v>43687.99386574074</v>
      </c>
      <c r="Q189" s="79" t="s">
        <v>488</v>
      </c>
      <c r="R189" s="79"/>
      <c r="S189" s="79"/>
      <c r="T189" s="79" t="s">
        <v>543</v>
      </c>
      <c r="U189" s="82" t="s">
        <v>591</v>
      </c>
      <c r="V189" s="82" t="s">
        <v>591</v>
      </c>
      <c r="W189" s="81">
        <v>43687.99386574074</v>
      </c>
      <c r="X189" s="82" t="s">
        <v>881</v>
      </c>
      <c r="Y189" s="79"/>
      <c r="Z189" s="79"/>
      <c r="AA189" s="85" t="s">
        <v>1070</v>
      </c>
      <c r="AB189" s="79"/>
      <c r="AC189" s="79" t="b">
        <v>0</v>
      </c>
      <c r="AD189" s="79">
        <v>6</v>
      </c>
      <c r="AE189" s="85" t="s">
        <v>1083</v>
      </c>
      <c r="AF189" s="79" t="b">
        <v>0</v>
      </c>
      <c r="AG189" s="79" t="s">
        <v>1098</v>
      </c>
      <c r="AH189" s="79"/>
      <c r="AI189" s="85" t="s">
        <v>1083</v>
      </c>
      <c r="AJ189" s="79" t="b">
        <v>0</v>
      </c>
      <c r="AK189" s="79">
        <v>3</v>
      </c>
      <c r="AL189" s="85" t="s">
        <v>1083</v>
      </c>
      <c r="AM189" s="79" t="s">
        <v>1109</v>
      </c>
      <c r="AN189" s="79" t="b">
        <v>0</v>
      </c>
      <c r="AO189" s="85" t="s">
        <v>1070</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2</v>
      </c>
      <c r="BC189" s="78" t="str">
        <f>REPLACE(INDEX(GroupVertices[Group],MATCH(Edges25[[#This Row],[Vertex 2]],GroupVertices[Vertex],0)),1,1,"")</f>
        <v>2</v>
      </c>
      <c r="BD189" s="48">
        <v>0</v>
      </c>
      <c r="BE189" s="49">
        <v>0</v>
      </c>
      <c r="BF189" s="48">
        <v>0</v>
      </c>
      <c r="BG189" s="49">
        <v>0</v>
      </c>
      <c r="BH189" s="48">
        <v>0</v>
      </c>
      <c r="BI189" s="49">
        <v>0</v>
      </c>
      <c r="BJ189" s="48">
        <v>12</v>
      </c>
      <c r="BK189" s="49">
        <v>100</v>
      </c>
      <c r="BL189" s="48">
        <v>12</v>
      </c>
    </row>
    <row r="190" spans="1:64" ht="15">
      <c r="A190" s="64" t="s">
        <v>370</v>
      </c>
      <c r="B190" s="64" t="s">
        <v>367</v>
      </c>
      <c r="C190" s="65"/>
      <c r="D190" s="66"/>
      <c r="E190" s="67"/>
      <c r="F190" s="68"/>
      <c r="G190" s="65"/>
      <c r="H190" s="69"/>
      <c r="I190" s="70"/>
      <c r="J190" s="70"/>
      <c r="K190" s="34" t="s">
        <v>65</v>
      </c>
      <c r="L190" s="77">
        <v>200</v>
      </c>
      <c r="M190" s="77"/>
      <c r="N190" s="72"/>
      <c r="O190" s="79" t="s">
        <v>385</v>
      </c>
      <c r="P190" s="81">
        <v>43688.07601851852</v>
      </c>
      <c r="Q190" s="79" t="s">
        <v>487</v>
      </c>
      <c r="R190" s="79"/>
      <c r="S190" s="79"/>
      <c r="T190" s="79" t="s">
        <v>542</v>
      </c>
      <c r="U190" s="79"/>
      <c r="V190" s="82" t="s">
        <v>693</v>
      </c>
      <c r="W190" s="81">
        <v>43688.07601851852</v>
      </c>
      <c r="X190" s="82" t="s">
        <v>882</v>
      </c>
      <c r="Y190" s="79"/>
      <c r="Z190" s="79"/>
      <c r="AA190" s="85" t="s">
        <v>1071</v>
      </c>
      <c r="AB190" s="79"/>
      <c r="AC190" s="79" t="b">
        <v>0</v>
      </c>
      <c r="AD190" s="79">
        <v>0</v>
      </c>
      <c r="AE190" s="85" t="s">
        <v>1083</v>
      </c>
      <c r="AF190" s="79" t="b">
        <v>0</v>
      </c>
      <c r="AG190" s="79" t="s">
        <v>1098</v>
      </c>
      <c r="AH190" s="79"/>
      <c r="AI190" s="85" t="s">
        <v>1083</v>
      </c>
      <c r="AJ190" s="79" t="b">
        <v>0</v>
      </c>
      <c r="AK190" s="79">
        <v>3</v>
      </c>
      <c r="AL190" s="85" t="s">
        <v>1070</v>
      </c>
      <c r="AM190" s="79" t="s">
        <v>1109</v>
      </c>
      <c r="AN190" s="79" t="b">
        <v>0</v>
      </c>
      <c r="AO190" s="85" t="s">
        <v>1070</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2</v>
      </c>
      <c r="BC190" s="78" t="str">
        <f>REPLACE(INDEX(GroupVertices[Group],MATCH(Edges25[[#This Row],[Vertex 2]],GroupVertices[Vertex],0)),1,1,"")</f>
        <v>2</v>
      </c>
      <c r="BD190" s="48">
        <v>0</v>
      </c>
      <c r="BE190" s="49">
        <v>0</v>
      </c>
      <c r="BF190" s="48">
        <v>0</v>
      </c>
      <c r="BG190" s="49">
        <v>0</v>
      </c>
      <c r="BH190" s="48">
        <v>0</v>
      </c>
      <c r="BI190" s="49">
        <v>0</v>
      </c>
      <c r="BJ190" s="48">
        <v>12</v>
      </c>
      <c r="BK190" s="49">
        <v>100</v>
      </c>
      <c r="BL190" s="48">
        <v>12</v>
      </c>
    </row>
    <row r="191" spans="1:64" ht="15">
      <c r="A191" s="64" t="s">
        <v>371</v>
      </c>
      <c r="B191" s="64" t="s">
        <v>371</v>
      </c>
      <c r="C191" s="65"/>
      <c r="D191" s="66"/>
      <c r="E191" s="67"/>
      <c r="F191" s="68"/>
      <c r="G191" s="65"/>
      <c r="H191" s="69"/>
      <c r="I191" s="70"/>
      <c r="J191" s="70"/>
      <c r="K191" s="34" t="s">
        <v>65</v>
      </c>
      <c r="L191" s="77">
        <v>201</v>
      </c>
      <c r="M191" s="77"/>
      <c r="N191" s="72"/>
      <c r="O191" s="79" t="s">
        <v>176</v>
      </c>
      <c r="P191" s="81">
        <v>43689.73819444444</v>
      </c>
      <c r="Q191" s="79" t="s">
        <v>489</v>
      </c>
      <c r="R191" s="82" t="s">
        <v>515</v>
      </c>
      <c r="S191" s="79" t="s">
        <v>524</v>
      </c>
      <c r="T191" s="79"/>
      <c r="U191" s="79"/>
      <c r="V191" s="82" t="s">
        <v>694</v>
      </c>
      <c r="W191" s="81">
        <v>43689.73819444444</v>
      </c>
      <c r="X191" s="82" t="s">
        <v>883</v>
      </c>
      <c r="Y191" s="79"/>
      <c r="Z191" s="79"/>
      <c r="AA191" s="85" t="s">
        <v>1072</v>
      </c>
      <c r="AB191" s="79"/>
      <c r="AC191" s="79" t="b">
        <v>0</v>
      </c>
      <c r="AD191" s="79">
        <v>0</v>
      </c>
      <c r="AE191" s="85" t="s">
        <v>1083</v>
      </c>
      <c r="AF191" s="79" t="b">
        <v>0</v>
      </c>
      <c r="AG191" s="79" t="s">
        <v>1096</v>
      </c>
      <c r="AH191" s="79"/>
      <c r="AI191" s="85" t="s">
        <v>1083</v>
      </c>
      <c r="AJ191" s="79" t="b">
        <v>0</v>
      </c>
      <c r="AK191" s="79">
        <v>0</v>
      </c>
      <c r="AL191" s="85" t="s">
        <v>1083</v>
      </c>
      <c r="AM191" s="79" t="s">
        <v>1121</v>
      </c>
      <c r="AN191" s="79" t="b">
        <v>0</v>
      </c>
      <c r="AO191" s="85" t="s">
        <v>1072</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1</v>
      </c>
      <c r="BC191" s="78" t="str">
        <f>REPLACE(INDEX(GroupVertices[Group],MATCH(Edges25[[#This Row],[Vertex 2]],GroupVertices[Vertex],0)),1,1,"")</f>
        <v>1</v>
      </c>
      <c r="BD191" s="48">
        <v>1</v>
      </c>
      <c r="BE191" s="49">
        <v>10</v>
      </c>
      <c r="BF191" s="48">
        <v>0</v>
      </c>
      <c r="BG191" s="49">
        <v>0</v>
      </c>
      <c r="BH191" s="48">
        <v>0</v>
      </c>
      <c r="BI191" s="49">
        <v>0</v>
      </c>
      <c r="BJ191" s="48">
        <v>9</v>
      </c>
      <c r="BK191" s="49">
        <v>90</v>
      </c>
      <c r="BL191" s="48">
        <v>10</v>
      </c>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allowBlank="1" showInputMessage="1" showErrorMessage="1" promptTitle="Vertex 2 Name" prompt="Enter the name of the edge's second vertex." sqref="B3:B191"/>
    <dataValidation allowBlank="1" showInputMessage="1" showErrorMessage="1" promptTitle="Vertex 1 Name" prompt="Enter the name of the edge's first vertex." sqref="A3:A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Color" prompt="To select an optional edge color, right-click and select Select Color on the right-click menu." sqref="C3:C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ErrorMessage="1" sqref="N2:N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s>
  <hyperlinks>
    <hyperlink ref="Q106" r:id="rId1" display="https://t.co/IWY7802uW2https:/t.co/MbE4P0vjR3"/>
    <hyperlink ref="Q163" r:id="rId2" display="https://t.co/3nEXYbm3gNhttps:/t.co/XgRkaUMYFo"/>
    <hyperlink ref="R3" r:id="rId3" display="https://www.instagram.com/richard.dillon.980/p/ByOuo57hIVi/?igshid=1a45f52bon6vz"/>
    <hyperlink ref="R5" r:id="rId4" display="https://twitter.com/carlosname_/status/1136078002691817472"/>
    <hyperlink ref="R26" r:id="rId5" display="https://www.instagram.com/p/By2z7FghIp_/?igshid=oydrufz3cgbv"/>
    <hyperlink ref="R32" r:id="rId6" display="https://www.instagram.com/p/By5GWxJHA61/?igshid=18j52hv5kz3kv"/>
    <hyperlink ref="R58" r:id="rId7" display="https://mixer.com/LVL25Magikarp"/>
    <hyperlink ref="R66" r:id="rId8" display="https://www.instagram.com/p/BzPHdfHAItn/?igshid=70v0z5n7rfs3"/>
    <hyperlink ref="R67" r:id="rId9" display="https://www.facebook.com/1790418341/posts/10210890634020450/"/>
    <hyperlink ref="R93" r:id="rId10" display="https://twitter.com/klaxion1/status/1146032956034572288"/>
    <hyperlink ref="R96" r:id="rId11" display="https://news.sky.com/story/boris-johnsons-brexit-plans-practically-impossible-senior-minister-warns-11756832"/>
    <hyperlink ref="R103" r:id="rId12" display="https://www.facebook.com/633078351/posts/10157786261103352/"/>
    <hyperlink ref="R124" r:id="rId13" display="https://twitter.com/brionicsjp/status/1145645030226268162"/>
    <hyperlink ref="R126" r:id="rId14" display="https://www.facebook.com/events/464599290784436/"/>
    <hyperlink ref="R128" r:id="rId15" display="https://www.instagram.com/p/Bzmam9Pnd5I/?igshid=4hqeycbxpbm2"/>
    <hyperlink ref="R140" r:id="rId16" display="https://twitter.com/moraless_gxdxtx/status/1151727958312144897"/>
    <hyperlink ref="R143" r:id="rId17" display="https://www.reddit.com/r/lowcarb/comments/ceqatp/keto_treato_peanut_butter_balls/?utm_source=ifttt"/>
    <hyperlink ref="R144" r:id="rId18" display="https://www.reddit.com/r/lowcarb/comments/cezqzw/keto_treato_berry_chia_pudding/?utm_source=ifttt"/>
    <hyperlink ref="R145" r:id="rId19" display="https://www.reddit.com/r/lowcarb/comments/cf2g6u/keto_treato_chocoberry_trifle/?utm_source=ifttt"/>
    <hyperlink ref="R156" r:id="rId20" display="https://ilclandestinogiornale.italiasera.it/primo-piano/90320/treato-ad-anzio-e-limpero-al-vallo-volsco-di-anzio-lingresso-e-gratuito/"/>
    <hyperlink ref="R165" r:id="rId21" display="https://www.instagram.com/p/B0ZL7lNl1WL/?igshid=5lxoyn7cwn4h"/>
    <hyperlink ref="R166" r:id="rId22" display="https://www.reddit.com/r/AnimalsBeingDerps/comments/ci2tml/taming_the_wild_beast/?utm_source=share&amp;utm_medium=ios_app"/>
    <hyperlink ref="R180" r:id="rId23" display="https://www.instagram.com/p/B06nWAaHXUs/?igshid=yen2pr1jmcy5"/>
    <hyperlink ref="R181" r:id="rId24" display="https://twitter.com/murphme2/status/1159542455168929792"/>
    <hyperlink ref="R182" r:id="rId25" display="https://twitter.com/santarosapolice/status/1159649284268032001"/>
    <hyperlink ref="R183" r:id="rId26" display="https://www.instagram.com/p/B0_bf8jAgob/?igshid=11fex4f8mqexh"/>
    <hyperlink ref="R191" r:id="rId27" display="https://theknow.denverpost.com/2019/08/10/ruff-mudder-a-dogs-tough-mudder-photos/221457/"/>
    <hyperlink ref="U4" r:id="rId28" display="https://pbs.twimg.com/media/D8OL8_bV4AAOEBo.jpg"/>
    <hyperlink ref="U6" r:id="rId29" display="https://pbs.twimg.com/media/D8xk2VJXYAAqQ1r.jpg"/>
    <hyperlink ref="U12" r:id="rId30" display="https://pbs.twimg.com/media/D80zx5SWwAAkBzg.jpg"/>
    <hyperlink ref="U15" r:id="rId31" display="https://pbs.twimg.com/media/D8-fwk5WwAEbjD6.jpg"/>
    <hyperlink ref="U16" r:id="rId32" display="https://pbs.twimg.com/media/D80zx5SWwAAkBzg.jpg"/>
    <hyperlink ref="U17" r:id="rId33" display="https://pbs.twimg.com/media/D80zx5SWwAAkBzg.jpg"/>
    <hyperlink ref="U19" r:id="rId34" display="https://pbs.twimg.com/ext_tw_video_thumb/1139491098773135365/pu/img/XvD25ZG4MwHnZEMo.jpg"/>
    <hyperlink ref="U21" r:id="rId35" display="https://pbs.twimg.com/media/D9DQWqDVUAAkkK-.jpg"/>
    <hyperlink ref="U22" r:id="rId36" display="https://pbs.twimg.com/media/D8xuXV9VUAA0z2j.jpg"/>
    <hyperlink ref="U24" r:id="rId37" display="https://pbs.twimg.com/media/D8RDWzqU0AAVsAK.jpg"/>
    <hyperlink ref="U25" r:id="rId38" display="https://pbs.twimg.com/media/D9Gkgh7UIAEgrL_.jpg"/>
    <hyperlink ref="U33" r:id="rId39" display="https://pbs.twimg.com/media/D9e7MW0U8AA9mOj.jpg"/>
    <hyperlink ref="U52" r:id="rId40" display="https://pbs.twimg.com/ext_tw_video_thumb/1142197011464294400/pu/img/CyTVV-lZPEbkjoZC.jpg"/>
    <hyperlink ref="U53" r:id="rId41" display="https://pbs.twimg.com/ext_tw_video_thumb/1142197011464294400/pu/img/CyTVV-lZPEbkjoZC.jpg"/>
    <hyperlink ref="U54" r:id="rId42" display="https://pbs.twimg.com/ext_tw_video_thumb/1142197011464294400/pu/img/CyTVV-lZPEbkjoZC.jpg"/>
    <hyperlink ref="U55" r:id="rId43" display="https://pbs.twimg.com/media/D9gWD-hXoAY0vkD.jpg"/>
    <hyperlink ref="U59" r:id="rId44" display="https://pbs.twimg.com/media/D80zx5SWwAAkBzg.jpg"/>
    <hyperlink ref="U60" r:id="rId45" display="https://pbs.twimg.com/media/D80zx5SWwAAkBzg.jpg"/>
    <hyperlink ref="U61" r:id="rId46" display="https://pbs.twimg.com/media/D80zx5SWwAAkBzg.jpg"/>
    <hyperlink ref="U62" r:id="rId47" display="https://pbs.twimg.com/tweet_video_thumb/D-Cbw2aUEAAkCKW.jpg"/>
    <hyperlink ref="U63" r:id="rId48" display="https://pbs.twimg.com/media/D-FUvqNXYAoJJQw.jpg"/>
    <hyperlink ref="U64" r:id="rId49" display="https://pbs.twimg.com/media/D-GBdpCX4AI1bC4.png"/>
    <hyperlink ref="U76" r:id="rId50" display="https://pbs.twimg.com/tweet_video_thumb/D-flbKDWkAEHdsF.jpg"/>
    <hyperlink ref="U83" r:id="rId51" display="https://pbs.twimg.com/media/D-kPAgRXsAEmS4A.jpg"/>
    <hyperlink ref="U89" r:id="rId52" display="https://pbs.twimg.com/media/D-iSNdGUcAEWo1J.jpg"/>
    <hyperlink ref="U95" r:id="rId53" display="https://pbs.twimg.com/media/D-pRCHkUYAA77Ck.jpg"/>
    <hyperlink ref="U97" r:id="rId54" display="https://pbs.twimg.com/ext_tw_video_thumb/1147148994054885376/pu/img/-7Y_2IAEEdIwe5RY.jpg"/>
    <hyperlink ref="U98" r:id="rId55" display="https://pbs.twimg.com/ext_tw_video_thumb/1147920325008613377/pu/img/a5HjBJxCCRfWhwnF.jpg"/>
    <hyperlink ref="U99" r:id="rId56" display="https://pbs.twimg.com/media/D-9XMkFXsAA4bV_.jpg"/>
    <hyperlink ref="U101" r:id="rId57" display="https://pbs.twimg.com/ext_tw_video_thumb/1148283149522280448/pu/img/pgFm5JFuHn99JroA.jpg"/>
    <hyperlink ref="U105" r:id="rId58" display="https://pbs.twimg.com/media/D_NRAFIWwAwP-20.jpg"/>
    <hyperlink ref="U107" r:id="rId59" display="https://pbs.twimg.com/media/D_T7GjVUIAAW-N3.jpg"/>
    <hyperlink ref="U108" r:id="rId60" display="https://pbs.twimg.com/media/D_eMFWDWwAAeTZA.jpg"/>
    <hyperlink ref="U109" r:id="rId61" display="https://pbs.twimg.com/ext_tw_video_thumb/1150692443064373250/pu/img/yc26s0GsoSmMtTR2.jpg"/>
    <hyperlink ref="U115" r:id="rId62" display="https://pbs.twimg.com/media/D_wrXzeXoAAQZhd.jpg"/>
    <hyperlink ref="U116" r:id="rId63" display="https://pbs.twimg.com/media/D8OL8_bV4AAOEBo.jpg"/>
    <hyperlink ref="U122" r:id="rId64" display="https://pbs.twimg.com/media/D_x6y-HX4AE7HET.jpg"/>
    <hyperlink ref="U136" r:id="rId65" display="https://pbs.twimg.com/media/D-YmE_wU4AAyOMB.jpg"/>
    <hyperlink ref="U150" r:id="rId66" display="https://pbs.twimg.com/media/D_vCeHKU4AAqXZU.jpg"/>
    <hyperlink ref="U152" r:id="rId67" display="https://pbs.twimg.com/media/D_wNgubXsAIkvPf.jpg"/>
    <hyperlink ref="U154" r:id="rId68" display="https://pbs.twimg.com/ext_tw_video_thumb/1152577975965163524/pu/img/I52OlxBBjLQJoMQh.jpg"/>
    <hyperlink ref="U155" r:id="rId69" display="https://pbs.twimg.com/ext_tw_video_thumb/1153208336537415686/pu/img/6MJYowDlsS36c_Cz.jpg"/>
    <hyperlink ref="U156" r:id="rId70" display="https://pbs.twimg.com/media/EAFqSc2X4AAV9OM.jpg"/>
    <hyperlink ref="U157" r:id="rId71" display="https://pbs.twimg.com/media/EAGetagWsAAUoRL.jpg"/>
    <hyperlink ref="U161" r:id="rId72" display="https://pbs.twimg.com/media/EAP-hcRUYAIX5bX.jpg"/>
    <hyperlink ref="U167" r:id="rId73" display="https://pbs.twimg.com/media/EAdyLuVWwAARRoT.png"/>
    <hyperlink ref="U168" r:id="rId74" display="https://pbs.twimg.com/media/EAj57hNW4AE5PWT.png"/>
    <hyperlink ref="U169" r:id="rId75" display="https://pbs.twimg.com/media/EAzX2GgWwAEvAGC.jpg"/>
    <hyperlink ref="U170" r:id="rId76" display="https://pbs.twimg.com/media/EAzX2GgWwAEvAGC.jpg"/>
    <hyperlink ref="U171" r:id="rId77" display="https://pbs.twimg.com/media/EAzX2GgWwAEvAGC.jpg"/>
    <hyperlink ref="U172" r:id="rId78" display="https://pbs.twimg.com/media/EA13dZwUcAE3M25.jpg"/>
    <hyperlink ref="U173" r:id="rId79" display="https://pbs.twimg.com/ext_tw_video_thumb/1156714551271780352/pu/img/H-VLg7jkS9ozsdcH.jpg"/>
    <hyperlink ref="U174" r:id="rId80" display="https://pbs.twimg.com/ext_tw_video_thumb/1157545305060995073/pu/img/n476uAXdZpr32-DE.jpg"/>
    <hyperlink ref="U175" r:id="rId81" display="https://pbs.twimg.com/media/EBCXfz0WkAEm3d1.jpg"/>
    <hyperlink ref="U176" r:id="rId82" display="https://pbs.twimg.com/ext_tw_video_thumb/1157545305060995073/pu/img/n476uAXdZpr32-DE.jpg"/>
    <hyperlink ref="U177" r:id="rId83" display="https://pbs.twimg.com/ext_tw_video_thumb/1157545305060995073/pu/img/n476uAXdZpr32-DE.jpg"/>
    <hyperlink ref="U178" r:id="rId84" display="https://pbs.twimg.com/media/EBT2g6xWwAE0Xqn.jpg"/>
    <hyperlink ref="U179" r:id="rId85" display="https://pbs.twimg.com/media/EBdKuTWWsAAaOBt.jpg"/>
    <hyperlink ref="U184" r:id="rId86" display="https://pbs.twimg.com/media/D9aQ5QMU8AEUBdo.jpg"/>
    <hyperlink ref="U189" r:id="rId87" display="https://pbs.twimg.com/media/EBpZGCPUYAEzg0g.jpg"/>
    <hyperlink ref="V3" r:id="rId88" display="http://pbs.twimg.com/profile_images/778814481870696448/V7Lzc52a_normal.jpg"/>
    <hyperlink ref="V4" r:id="rId89" display="https://pbs.twimg.com/media/D8OL8_bV4AAOEBo.jpg"/>
    <hyperlink ref="V5" r:id="rId90" display="http://pbs.twimg.com/profile_images/1129355112537874434/QmbsB7K4_normal.jpg"/>
    <hyperlink ref="V6" r:id="rId91" display="https://pbs.twimg.com/media/D8xk2VJXYAAqQ1r.jpg"/>
    <hyperlink ref="V7" r:id="rId92" display="http://pbs.twimg.com/profile_images/1070313476025913344/jsoQRvLm_normal.jpg"/>
    <hyperlink ref="V8" r:id="rId93" display="http://pbs.twimg.com/profile_images/378800000784232312/8ac9ba3f9d7a8d9177564137a607d95d_normal.jpeg"/>
    <hyperlink ref="V9" r:id="rId94" display="http://pbs.twimg.com/profile_images/723119796787630081/Fgn3lAbC_normal.jpg"/>
    <hyperlink ref="V10" r:id="rId95" display="http://pbs.twimg.com/profile_images/723119796787630081/Fgn3lAbC_normal.jpg"/>
    <hyperlink ref="V11" r:id="rId96" display="http://pbs.twimg.com/profile_images/1053237147963027460/dmhMjCmB_normal.jpg"/>
    <hyperlink ref="V12" r:id="rId97" display="https://pbs.twimg.com/media/D80zx5SWwAAkBzg.jpg"/>
    <hyperlink ref="V13" r:id="rId98" display="http://pbs.twimg.com/profile_images/2448508574/image_normal.jpg"/>
    <hyperlink ref="V14" r:id="rId99" display="http://pbs.twimg.com/profile_images/897168566/________normal.jpg"/>
    <hyperlink ref="V15" r:id="rId100" display="https://pbs.twimg.com/media/D8-fwk5WwAEbjD6.jpg"/>
    <hyperlink ref="V16" r:id="rId101" display="https://pbs.twimg.com/media/D80zx5SWwAAkBzg.jpg"/>
    <hyperlink ref="V17" r:id="rId102" display="https://pbs.twimg.com/media/D80zx5SWwAAkBzg.jpg"/>
    <hyperlink ref="V18" r:id="rId103" display="http://pbs.twimg.com/profile_images/960325581396066304/RJoSqZi3_normal.jpg"/>
    <hyperlink ref="V19" r:id="rId104" display="https://pbs.twimg.com/ext_tw_video_thumb/1139491098773135365/pu/img/XvD25ZG4MwHnZEMo.jpg"/>
    <hyperlink ref="V20" r:id="rId105" display="http://pbs.twimg.com/profile_images/1023389909237866496/-G0QNrtk_normal.jpg"/>
    <hyperlink ref="V21" r:id="rId106" display="https://pbs.twimg.com/media/D9DQWqDVUAAkkK-.jpg"/>
    <hyperlink ref="V22" r:id="rId107" display="https://pbs.twimg.com/media/D8xuXV9VUAA0z2j.jpg"/>
    <hyperlink ref="V23" r:id="rId108" display="http://pbs.twimg.com/profile_images/524779630033514496/OQ1CHKjZ_normal.jpeg"/>
    <hyperlink ref="V24" r:id="rId109" display="https://pbs.twimg.com/media/D8RDWzqU0AAVsAK.jpg"/>
    <hyperlink ref="V25" r:id="rId110" display="https://pbs.twimg.com/media/D9Gkgh7UIAEgrL_.jpg"/>
    <hyperlink ref="V26" r:id="rId111" display="http://pbs.twimg.com/profile_images/764929156563861504/oKIfiwLy_normal.jpg"/>
    <hyperlink ref="V27" r:id="rId112" display="http://pbs.twimg.com/profile_images/1071178637204844544/sDrKF-YM_normal.jpg"/>
    <hyperlink ref="V28" r:id="rId113" display="http://pbs.twimg.com/profile_images/1108143500783030272/LYJB7hi1_normal.jpg"/>
    <hyperlink ref="V29" r:id="rId114" display="http://pbs.twimg.com/profile_images/1175777717/noname_normal.jpg"/>
    <hyperlink ref="V30" r:id="rId115" display="http://pbs.twimg.com/profile_images/1037884593414725632/KQChFM8w_normal.jpg"/>
    <hyperlink ref="V31" r:id="rId116" display="http://pbs.twimg.com/profile_images/983717442466660354/zcj-TbhJ_normal.jpg"/>
    <hyperlink ref="V32" r:id="rId117" display="http://pbs.twimg.com/profile_images/1130386387545612289/qCvtX5Z4_normal.jpg"/>
    <hyperlink ref="V33" r:id="rId118" display="https://pbs.twimg.com/media/D9e7MW0U8AA9mOj.jpg"/>
    <hyperlink ref="V34" r:id="rId119" display="http://pbs.twimg.com/profile_images/1057384935001124864/yLlrQf4E_normal.jpg"/>
    <hyperlink ref="V35" r:id="rId120" display="http://pbs.twimg.com/profile_images/1033040573509365761/7C6HP_I5_normal.jpg"/>
    <hyperlink ref="V36" r:id="rId121" display="http://pbs.twimg.com/profile_images/501009988064923649/vHkRDKk__normal.jpeg"/>
    <hyperlink ref="V37" r:id="rId122" display="http://pbs.twimg.com/profile_images/1114874009865396224/dXPfBnA-_normal.jpg"/>
    <hyperlink ref="V38" r:id="rId123" display="http://pbs.twimg.com/profile_images/512995900646375424/73PaHiFv_normal.png"/>
    <hyperlink ref="V39" r:id="rId124" display="http://pbs.twimg.com/profile_images/623954767761551360/C_vmGPu-_normal.jpg"/>
    <hyperlink ref="V40" r:id="rId125" display="http://pbs.twimg.com/profile_images/1154744069702246400/TTTtuVBA_normal.jpg"/>
    <hyperlink ref="V41" r:id="rId126" display="http://pbs.twimg.com/profile_images/608148833/DSC00069_normal.JPG"/>
    <hyperlink ref="V42" r:id="rId127" display="http://pbs.twimg.com/profile_images/828517035449655296/xTRwovBi_normal.jpg"/>
    <hyperlink ref="V43" r:id="rId128" display="http://pbs.twimg.com/profile_images/1097050685206679553/KTn8COeR_normal.jpg"/>
    <hyperlink ref="V44" r:id="rId129" display="http://pbs.twimg.com/profile_images/1147408023364784129/rSihefLn_normal.jpg"/>
    <hyperlink ref="V45" r:id="rId130" display="http://pbs.twimg.com/profile_images/940129610431209472/7O0RZJan_normal.jpg"/>
    <hyperlink ref="V46" r:id="rId131" display="http://pbs.twimg.com/profile_images/653540925331910656/oxeYCS6s_normal.jpg"/>
    <hyperlink ref="V47" r:id="rId132" display="http://pbs.twimg.com/profile_images/895677352830783493/PZMgBjO5_normal.jpg"/>
    <hyperlink ref="V48" r:id="rId133" display="http://pbs.twimg.com/profile_images/1107028257898201089/VADMO_EQ_normal.jpg"/>
    <hyperlink ref="V49" r:id="rId134" display="http://pbs.twimg.com/profile_images/1135582587873873920/3aN_cQaS_normal.jpg"/>
    <hyperlink ref="V50" r:id="rId135" display="http://pbs.twimg.com/profile_images/2507899341/sijvly2utq7fd5urmwwz_normal.jpeg"/>
    <hyperlink ref="V51" r:id="rId136" display="http://pbs.twimg.com/profile_images/1015149106174578688/A7-VI-no_normal.jpg"/>
    <hyperlink ref="V52" r:id="rId137" display="https://pbs.twimg.com/ext_tw_video_thumb/1142197011464294400/pu/img/CyTVV-lZPEbkjoZC.jpg"/>
    <hyperlink ref="V53" r:id="rId138" display="https://pbs.twimg.com/ext_tw_video_thumb/1142197011464294400/pu/img/CyTVV-lZPEbkjoZC.jpg"/>
    <hyperlink ref="V54" r:id="rId139" display="https://pbs.twimg.com/ext_tw_video_thumb/1142197011464294400/pu/img/CyTVV-lZPEbkjoZC.jpg"/>
    <hyperlink ref="V55" r:id="rId140" display="https://pbs.twimg.com/media/D9gWD-hXoAY0vkD.jpg"/>
    <hyperlink ref="V56" r:id="rId141" display="http://pbs.twimg.com/profile_images/921364468906512384/PzcWGh9t_normal.jpg"/>
    <hyperlink ref="V57" r:id="rId142" display="http://pbs.twimg.com/profile_images/932163703281274880/nIZ9kLCW_normal.jpg"/>
    <hyperlink ref="V58" r:id="rId143" display="http://pbs.twimg.com/profile_images/1078360123763056646/fMkR34_m_normal.jpg"/>
    <hyperlink ref="V59" r:id="rId144" display="https://pbs.twimg.com/media/D80zx5SWwAAkBzg.jpg"/>
    <hyperlink ref="V60" r:id="rId145" display="https://pbs.twimg.com/media/D80zx5SWwAAkBzg.jpg"/>
    <hyperlink ref="V61" r:id="rId146" display="https://pbs.twimg.com/media/D80zx5SWwAAkBzg.jpg"/>
    <hyperlink ref="V62" r:id="rId147" display="https://pbs.twimg.com/tweet_video_thumb/D-Cbw2aUEAAkCKW.jpg"/>
    <hyperlink ref="V63" r:id="rId148" display="https://pbs.twimg.com/media/D-FUvqNXYAoJJQw.jpg"/>
    <hyperlink ref="V64" r:id="rId149" display="https://pbs.twimg.com/media/D-GBdpCX4AI1bC4.png"/>
    <hyperlink ref="V65" r:id="rId150" display="http://pbs.twimg.com/profile_images/1139931124740820992/SZVIPGMx_normal.jpg"/>
    <hyperlink ref="V66" r:id="rId151" display="http://pbs.twimg.com/profile_images/938278593725173760/rGSH15w6_normal.jpg"/>
    <hyperlink ref="V67" r:id="rId152" display="http://pbs.twimg.com/profile_images/433261513806057472/BhaRJ06__normal.jpeg"/>
    <hyperlink ref="V68" r:id="rId153" display="http://pbs.twimg.com/profile_images/1106207902727991296/Jp_9tjJa_normal.jpg"/>
    <hyperlink ref="V69" r:id="rId154" display="http://pbs.twimg.com/profile_images/1099334409595973633/-yzorj8e_normal.png"/>
    <hyperlink ref="V70" r:id="rId155" display="http://pbs.twimg.com/profile_images/1099334409595973633/-yzorj8e_normal.png"/>
    <hyperlink ref="V71" r:id="rId156" display="http://pbs.twimg.com/profile_images/1142205678649430016/AOSECS9-_normal.jpg"/>
    <hyperlink ref="V72" r:id="rId157" display="http://pbs.twimg.com/profile_images/378800000163331077/5e80fe3b0608fabf8e488f17c71f8a8e_normal.jpeg"/>
    <hyperlink ref="V73" r:id="rId158" display="http://pbs.twimg.com/profile_images/1784136750/bellonietabeta_normal.jpg"/>
    <hyperlink ref="V74" r:id="rId159" display="http://pbs.twimg.com/profile_images/997702219662159874/FgjZ31jF_normal.jpg"/>
    <hyperlink ref="V75" r:id="rId160" display="http://pbs.twimg.com/profile_images/1028901199397830657/PY5q8KXH_normal.jpg"/>
    <hyperlink ref="V76" r:id="rId161" display="https://pbs.twimg.com/tweet_video_thumb/D-flbKDWkAEHdsF.jpg"/>
    <hyperlink ref="V77" r:id="rId162" display="http://pbs.twimg.com/profile_images/771160390075985920/WwU3P1ws_normal.jpg"/>
    <hyperlink ref="V78" r:id="rId163" display="http://pbs.twimg.com/profile_images/1124512230890921984/Rdf57nUg_normal.jpg"/>
    <hyperlink ref="V79" r:id="rId164" display="http://pbs.twimg.com/profile_images/1116291299441647621/mNcBfKRG_normal.jpg"/>
    <hyperlink ref="V80" r:id="rId165" display="http://pbs.twimg.com/profile_images/1116291299441647621/mNcBfKRG_normal.jpg"/>
    <hyperlink ref="V81" r:id="rId166" display="http://pbs.twimg.com/profile_images/1116291299441647621/mNcBfKRG_normal.jpg"/>
    <hyperlink ref="V82" r:id="rId167" display="http://pbs.twimg.com/profile_images/2701083712/cf1c2577e68b3e861180343f44a73bf7_normal.jpeg"/>
    <hyperlink ref="V83" r:id="rId168" display="https://pbs.twimg.com/media/D-kPAgRXsAEmS4A.jpg"/>
    <hyperlink ref="V84" r:id="rId169" display="http://pbs.twimg.com/profile_images/517829401765900288/i81Sy8WJ_normal.jpeg"/>
    <hyperlink ref="V85" r:id="rId170" display="http://pbs.twimg.com/profile_images/517829401765900288/i81Sy8WJ_normal.jpeg"/>
    <hyperlink ref="V86" r:id="rId171" display="http://pbs.twimg.com/profile_images/473291950854926336/RwUc1bj-_normal.jpeg"/>
    <hyperlink ref="V87" r:id="rId172" display="http://pbs.twimg.com/profile_images/686602613383548928/dH4lHkaL_normal.jpg"/>
    <hyperlink ref="V88" r:id="rId173" display="http://pbs.twimg.com/profile_images/872101385197596672/kcm0cOUU_normal.jpg"/>
    <hyperlink ref="V89" r:id="rId174" display="https://pbs.twimg.com/media/D-iSNdGUcAEWo1J.jpg"/>
    <hyperlink ref="V90" r:id="rId175" display="http://pbs.twimg.com/profile_images/715020141130608641/90AKmDyZ_normal.jpg"/>
    <hyperlink ref="V91" r:id="rId176" display="http://pbs.twimg.com/profile_images/1300858830/6550633_normal.jpg"/>
    <hyperlink ref="V92" r:id="rId177" display="http://pbs.twimg.com/profile_images/601642635145555968/7RxClnUq_normal.jpg"/>
    <hyperlink ref="V93" r:id="rId178" display="http://pbs.twimg.com/profile_images/601642635145555968/7RxClnUq_normal.jpg"/>
    <hyperlink ref="V94" r:id="rId179" display="http://pbs.twimg.com/profile_images/1099783171657224192/-4CU-dKh_normal.jpg"/>
    <hyperlink ref="V95" r:id="rId180" display="https://pbs.twimg.com/media/D-pRCHkUYAA77Ck.jpg"/>
    <hyperlink ref="V96" r:id="rId181" display="http://abs.twimg.com/sticky/default_profile_images/default_profile_normal.png"/>
    <hyperlink ref="V97" r:id="rId182" display="https://pbs.twimg.com/ext_tw_video_thumb/1147148994054885376/pu/img/-7Y_2IAEEdIwe5RY.jpg"/>
    <hyperlink ref="V98" r:id="rId183" display="https://pbs.twimg.com/ext_tw_video_thumb/1147920325008613377/pu/img/a5HjBJxCCRfWhwnF.jpg"/>
    <hyperlink ref="V99" r:id="rId184" display="https://pbs.twimg.com/media/D-9XMkFXsAA4bV_.jpg"/>
    <hyperlink ref="V100" r:id="rId185" display="http://pbs.twimg.com/profile_images/1157709217425346562/ifokS1y4_normal.jpg"/>
    <hyperlink ref="V101" r:id="rId186" display="https://pbs.twimg.com/ext_tw_video_thumb/1148283149522280448/pu/img/pgFm5JFuHn99JroA.jpg"/>
    <hyperlink ref="V102" r:id="rId187" display="http://pbs.twimg.com/profile_images/755467766455422976/UxuaeJwq_normal.jpg"/>
    <hyperlink ref="V103" r:id="rId188" display="http://pbs.twimg.com/profile_images/950761181383483392/4PDBbyUY_normal.jpg"/>
    <hyperlink ref="V104" r:id="rId189" display="http://pbs.twimg.com/profile_images/1136582530633785344/KjyuP3ZB_normal.jpg"/>
    <hyperlink ref="V105" r:id="rId190" display="https://pbs.twimg.com/media/D_NRAFIWwAwP-20.jpg"/>
    <hyperlink ref="V106" r:id="rId191" display="http://pbs.twimg.com/profile_images/1095079563024101377/Ap8hO5wk_normal.jpg"/>
    <hyperlink ref="V107" r:id="rId192" display="https://pbs.twimg.com/media/D_T7GjVUIAAW-N3.jpg"/>
    <hyperlink ref="V108" r:id="rId193" display="https://pbs.twimg.com/media/D_eMFWDWwAAeTZA.jpg"/>
    <hyperlink ref="V109" r:id="rId194" display="https://pbs.twimg.com/ext_tw_video_thumb/1150692443064373250/pu/img/yc26s0GsoSmMtTR2.jpg"/>
    <hyperlink ref="V110" r:id="rId195" display="http://pbs.twimg.com/profile_images/1078110768162197504/0OCk-FPo_normal.jpg"/>
    <hyperlink ref="V111" r:id="rId196" display="http://pbs.twimg.com/profile_images/1027192930421825536/eUQ1ELiE_normal.jpg"/>
    <hyperlink ref="V112" r:id="rId197" display="http://pbs.twimg.com/profile_images/1027192930421825536/eUQ1ELiE_normal.jpg"/>
    <hyperlink ref="V113" r:id="rId198" display="http://pbs.twimg.com/profile_images/1142800114756411392/tV1FJIYG_normal.jpg"/>
    <hyperlink ref="V114" r:id="rId199" display="http://pbs.twimg.com/profile_images/1145021992669573122/dI21CEQE_normal.jpg"/>
    <hyperlink ref="V115" r:id="rId200" display="https://pbs.twimg.com/media/D_wrXzeXoAAQZhd.jpg"/>
    <hyperlink ref="V116" r:id="rId201" display="https://pbs.twimg.com/media/D8OL8_bV4AAOEBo.jpg"/>
    <hyperlink ref="V117" r:id="rId202" display="http://abs.twimg.com/sticky/default_profile_images/default_profile_normal.png"/>
    <hyperlink ref="V118" r:id="rId203" display="http://pbs.twimg.com/profile_images/1139513228982214656/_awSmEy3_normal.jpg"/>
    <hyperlink ref="V119" r:id="rId204" display="http://pbs.twimg.com/profile_images/1139513228982214656/_awSmEy3_normal.jpg"/>
    <hyperlink ref="V120" r:id="rId205" display="http://abs.twimg.com/sticky/default_profile_images/default_profile_normal.png"/>
    <hyperlink ref="V121" r:id="rId206" display="http://pbs.twimg.com/profile_images/1135260833020166144/4bAKX60__normal.png"/>
    <hyperlink ref="V122" r:id="rId207" display="https://pbs.twimg.com/media/D_x6y-HX4AE7HET.jpg"/>
    <hyperlink ref="V123" r:id="rId208" display="http://pbs.twimg.com/profile_images/773209996918161408/yTxLIRcL_normal.jpg"/>
    <hyperlink ref="V124" r:id="rId209" display="http://pbs.twimg.com/profile_images/1124405912481832960/2dEmsfNe_normal.jpg"/>
    <hyperlink ref="V125" r:id="rId210" display="http://pbs.twimg.com/profile_images/1124405912481832960/2dEmsfNe_normal.jpg"/>
    <hyperlink ref="V126" r:id="rId211" display="http://pbs.twimg.com/profile_images/1124405912481832960/2dEmsfNe_normal.jpg"/>
    <hyperlink ref="V127" r:id="rId212" display="http://pbs.twimg.com/profile_images/1124405912481832960/2dEmsfNe_normal.jpg"/>
    <hyperlink ref="V128" r:id="rId213" display="http://pbs.twimg.com/profile_images/1124405912481832960/2dEmsfNe_normal.jpg"/>
    <hyperlink ref="V129" r:id="rId214" display="http://pbs.twimg.com/profile_images/1124405912481832960/2dEmsfNe_normal.jpg"/>
    <hyperlink ref="V130" r:id="rId215" display="http://pbs.twimg.com/profile_images/937325236197892097/tRNYX52u_normal.jpg"/>
    <hyperlink ref="V131" r:id="rId216" display="http://pbs.twimg.com/profile_images/1096656539744489472/uei_DpGH_normal.jpg"/>
    <hyperlink ref="V132" r:id="rId217" display="http://pbs.twimg.com/profile_images/1096656539744489472/uei_DpGH_normal.jpg"/>
    <hyperlink ref="V133" r:id="rId218" display="http://pbs.twimg.com/profile_images/1063023959040348164/ljWgIkkq_normal.jpg"/>
    <hyperlink ref="V134" r:id="rId219" display="http://abs.twimg.com/sticky/default_profile_images/default_profile_normal.png"/>
    <hyperlink ref="V135" r:id="rId220" display="http://pbs.twimg.com/profile_images/844055625621360641/OjBQsJAr_normal.jpg"/>
    <hyperlink ref="V136" r:id="rId221" display="https://pbs.twimg.com/media/D-YmE_wU4AAyOMB.jpg"/>
    <hyperlink ref="V137" r:id="rId222" display="http://pbs.twimg.com/profile_images/891957314000834560/U_vKs7Gh_normal.jpg"/>
    <hyperlink ref="V138" r:id="rId223" display="http://pbs.twimg.com/profile_images/891957314000834560/U_vKs7Gh_normal.jpg"/>
    <hyperlink ref="V139" r:id="rId224" display="http://pbs.twimg.com/profile_images/1076431379238289415/q9eUQPLe_normal.jpg"/>
    <hyperlink ref="V140" r:id="rId225" display="http://pbs.twimg.com/profile_images/937325236197892097/tRNYX52u_normal.jpg"/>
    <hyperlink ref="V141" r:id="rId226" display="http://pbs.twimg.com/profile_images/1076431379238289415/q9eUQPLe_normal.jpg"/>
    <hyperlink ref="V142" r:id="rId227" display="http://pbs.twimg.com/profile_images/1076431379238289415/q9eUQPLe_normal.jpg"/>
    <hyperlink ref="V143" r:id="rId228" display="http://pbs.twimg.com/profile_images/1060901859571965952/20AoFYXL_normal.jpg"/>
    <hyperlink ref="V144" r:id="rId229" display="http://pbs.twimg.com/profile_images/1060901859571965952/20AoFYXL_normal.jpg"/>
    <hyperlink ref="V145" r:id="rId230" display="http://pbs.twimg.com/profile_images/1060901859571965952/20AoFYXL_normal.jpg"/>
    <hyperlink ref="V146" r:id="rId231" display="http://pbs.twimg.com/profile_images/1160660513824497665/cKfI6uUF_normal.jpg"/>
    <hyperlink ref="V147" r:id="rId232" display="http://pbs.twimg.com/profile_images/1160660513824497665/cKfI6uUF_normal.jpg"/>
    <hyperlink ref="V148" r:id="rId233" display="http://pbs.twimg.com/profile_images/1087870367153225728/2EwW9F1a_normal.jpg"/>
    <hyperlink ref="V149" r:id="rId234" display="http://abs.twimg.com/sticky/default_profile_images/default_profile_normal.png"/>
    <hyperlink ref="V150" r:id="rId235" display="https://pbs.twimg.com/media/D_vCeHKU4AAqXZU.jpg"/>
    <hyperlink ref="V151" r:id="rId236" display="http://pbs.twimg.com/profile_images/1149478139585712129/It01CfaG_normal.jpg"/>
    <hyperlink ref="V152" r:id="rId237" display="https://pbs.twimg.com/media/D_wNgubXsAIkvPf.jpg"/>
    <hyperlink ref="V153" r:id="rId238" display="http://pbs.twimg.com/profile_images/1066428839994318848/XczuX-sh_normal.jpg"/>
    <hyperlink ref="V154" r:id="rId239" display="https://pbs.twimg.com/ext_tw_video_thumb/1152577975965163524/pu/img/I52OlxBBjLQJoMQh.jpg"/>
    <hyperlink ref="V155" r:id="rId240" display="https://pbs.twimg.com/ext_tw_video_thumb/1153208336537415686/pu/img/6MJYowDlsS36c_Cz.jpg"/>
    <hyperlink ref="V156" r:id="rId241" display="https://pbs.twimg.com/media/EAFqSc2X4AAV9OM.jpg"/>
    <hyperlink ref="V157" r:id="rId242" display="https://pbs.twimg.com/media/EAGetagWsAAUoRL.jpg"/>
    <hyperlink ref="V158" r:id="rId243" display="http://pbs.twimg.com/profile_images/1151066182478254080/vZPOYbVN_normal.jpg"/>
    <hyperlink ref="V159" r:id="rId244" display="http://pbs.twimg.com/profile_images/1156067457305419776/kf6m_grW_normal.jpg"/>
    <hyperlink ref="V160" r:id="rId245" display="http://pbs.twimg.com/profile_images/1145091034751389697/CatzyUgT_normal.png"/>
    <hyperlink ref="V161" r:id="rId246" display="https://pbs.twimg.com/media/EAP-hcRUYAIX5bX.jpg"/>
    <hyperlink ref="V162" r:id="rId247" display="http://pbs.twimg.com/profile_images/1150426679723999232/F3njqsyD_normal.jpg"/>
    <hyperlink ref="V163" r:id="rId248" display="http://pbs.twimg.com/profile_images/1126904597560332288/UbnnPyJn_normal.png"/>
    <hyperlink ref="V164" r:id="rId249" display="http://pbs.twimg.com/profile_images/795307592339877888/Sy_8QCq4_normal.jpg"/>
    <hyperlink ref="V165" r:id="rId250" display="http://pbs.twimg.com/profile_images/181988297/logo4inches_normal.jpg"/>
    <hyperlink ref="V166" r:id="rId251" display="http://pbs.twimg.com/profile_images/841835976737542144/wJD97OZG_normal.jpg"/>
    <hyperlink ref="V167" r:id="rId252" display="https://pbs.twimg.com/media/EAdyLuVWwAARRoT.png"/>
    <hyperlink ref="V168" r:id="rId253" display="https://pbs.twimg.com/media/EAj57hNW4AE5PWT.png"/>
    <hyperlink ref="V169" r:id="rId254" display="https://pbs.twimg.com/media/EAzX2GgWwAEvAGC.jpg"/>
    <hyperlink ref="V170" r:id="rId255" display="https://pbs.twimg.com/media/EAzX2GgWwAEvAGC.jpg"/>
    <hyperlink ref="V171" r:id="rId256" display="https://pbs.twimg.com/media/EAzX2GgWwAEvAGC.jpg"/>
    <hyperlink ref="V172" r:id="rId257" display="https://pbs.twimg.com/media/EA13dZwUcAE3M25.jpg"/>
    <hyperlink ref="V173" r:id="rId258" display="https://pbs.twimg.com/ext_tw_video_thumb/1156714551271780352/pu/img/H-VLg7jkS9ozsdcH.jpg"/>
    <hyperlink ref="V174" r:id="rId259" display="https://pbs.twimg.com/ext_tw_video_thumb/1157545305060995073/pu/img/n476uAXdZpr32-DE.jpg"/>
    <hyperlink ref="V175" r:id="rId260" display="https://pbs.twimg.com/media/EBCXfz0WkAEm3d1.jpg"/>
    <hyperlink ref="V176" r:id="rId261" display="https://pbs.twimg.com/ext_tw_video_thumb/1157545305060995073/pu/img/n476uAXdZpr32-DE.jpg"/>
    <hyperlink ref="V177" r:id="rId262" display="https://pbs.twimg.com/ext_tw_video_thumb/1157545305060995073/pu/img/n476uAXdZpr32-DE.jpg"/>
    <hyperlink ref="V178" r:id="rId263" display="https://pbs.twimg.com/media/EBT2g6xWwAE0Xqn.jpg"/>
    <hyperlink ref="V179" r:id="rId264" display="https://pbs.twimg.com/media/EBdKuTWWsAAaOBt.jpg"/>
    <hyperlink ref="V180" r:id="rId265" display="http://pbs.twimg.com/profile_images/1149114712925396993/mEiRiLO3_normal.jpg"/>
    <hyperlink ref="V181" r:id="rId266" display="http://pbs.twimg.com/profile_images/1154192279114059776/VYMYNOpg_normal.jpg"/>
    <hyperlink ref="V182" r:id="rId267" display="http://pbs.twimg.com/profile_images/1082364553231360000/bcyGZw7U_normal.jpg"/>
    <hyperlink ref="V183" r:id="rId268" display="http://pbs.twimg.com/profile_images/1445324387/krug_normal.jpg"/>
    <hyperlink ref="V184" r:id="rId269" display="https://pbs.twimg.com/media/D9aQ5QMU8AEUBdo.jpg"/>
    <hyperlink ref="V185" r:id="rId270" display="http://pbs.twimg.com/profile_images/1137175436125884418/_305eUT6_normal.jpg"/>
    <hyperlink ref="V186" r:id="rId271" display="http://pbs.twimg.com/profile_images/1139853745397702656/Ij11bOMJ_normal.jpg"/>
    <hyperlink ref="V187" r:id="rId272" display="http://pbs.twimg.com/profile_images/1139853745397702656/Ij11bOMJ_normal.jpg"/>
    <hyperlink ref="V188" r:id="rId273" display="http://pbs.twimg.com/profile_images/637474642966372352/YaAA3sa5_normal.jpg"/>
    <hyperlink ref="V189" r:id="rId274" display="https://pbs.twimg.com/media/EBpZGCPUYAEzg0g.jpg"/>
    <hyperlink ref="V190" r:id="rId275" display="http://pbs.twimg.com/profile_images/1243928426/hanky_normal.jpg"/>
    <hyperlink ref="V191" r:id="rId276" display="http://pbs.twimg.com/profile_images/790417069636366336/5At817fw_normal.jpg"/>
    <hyperlink ref="X3" r:id="rId277" display="https://twitter.com/#!/richardfdillon/status/1135366302757994498"/>
    <hyperlink ref="X4" r:id="rId278" display="https://twitter.com/#!/sherryfordf/status/1135950187497701376"/>
    <hyperlink ref="X5" r:id="rId279" display="https://twitter.com/#!/dianearleth/status/1136102036741808129"/>
    <hyperlink ref="X6" r:id="rId280" display="https://twitter.com/#!/jacano56/status/1138395693423443968"/>
    <hyperlink ref="X7" r:id="rId281" display="https://twitter.com/#!/juanfra1640/status/1138413444946911233"/>
    <hyperlink ref="X8" r:id="rId282" display="https://twitter.com/#!/docsuke/status/1138434193552052224"/>
    <hyperlink ref="X9" r:id="rId283" display="https://twitter.com/#!/peachiwasaki/status/1136208266088685568"/>
    <hyperlink ref="X10" r:id="rId284" display="https://twitter.com/#!/peachiwasaki/status/1138566332973109248"/>
    <hyperlink ref="X11" r:id="rId285" display="https://twitter.com/#!/freq_bg/status/1138633772323049472"/>
    <hyperlink ref="X12" r:id="rId286" display="https://twitter.com/#!/julianassanges1/status/1138647436497281024"/>
    <hyperlink ref="X13" r:id="rId287" display="https://twitter.com/#!/kexxxxxxu/status/1138731123301687296"/>
    <hyperlink ref="X14" r:id="rId288" display="https://twitter.com/#!/dadadadadaifuku/status/1138811854623346690"/>
    <hyperlink ref="X15" r:id="rId289" display="https://twitter.com/#!/winglesia/status/1139304894718980097"/>
    <hyperlink ref="X16" r:id="rId290" display="https://twitter.com/#!/crackerstx/status/1139355333439238144"/>
    <hyperlink ref="X17" r:id="rId291" display="https://twitter.com/#!/tripplindytripp/status/1139471183349288960"/>
    <hyperlink ref="X18" r:id="rId292" display="https://twitter.com/#!/petsoundshigo/status/1139483297443004416"/>
    <hyperlink ref="X19" r:id="rId293" display="https://twitter.com/#!/bracimadetd/status/1139492123248603136"/>
    <hyperlink ref="X20" r:id="rId294" display="https://twitter.com/#!/jaumcrlhs/status/1139538431783178241"/>
    <hyperlink ref="X21" r:id="rId295" display="https://twitter.com/#!/kolbemario/status/1139639800409931777"/>
    <hyperlink ref="X22" r:id="rId296" display="https://twitter.com/#!/qtjgtpgjtp/status/1138406159096803328"/>
    <hyperlink ref="X23" r:id="rId297" display="https://twitter.com/#!/hive_kokura/status/1138625327192657921"/>
    <hyperlink ref="X24" r:id="rId298" display="https://twitter.com/#!/hive_kokura/status/1136107075644248066"/>
    <hyperlink ref="X25" r:id="rId299" display="https://twitter.com/#!/hive_kokura/status/1139873067788726272"/>
    <hyperlink ref="X26" r:id="rId300" display="https://twitter.com/#!/kensingtonpuppy/status/1141007591843225602"/>
    <hyperlink ref="X27" r:id="rId301" display="https://twitter.com/#!/40ksk/status/1141262070433775616"/>
    <hyperlink ref="X28" r:id="rId302" display="https://twitter.com/#!/ykkgroundzero/status/1141262810908786689"/>
    <hyperlink ref="X29" r:id="rId303" display="https://twitter.com/#!/tbackhighschool/status/1141263058448183296"/>
    <hyperlink ref="X30" r:id="rId304" display="https://twitter.com/#!/tok288hate/status/1141303484232241154"/>
    <hyperlink ref="X31" r:id="rId305" display="https://twitter.com/#!/ryozypowell/status/1141308216573173761"/>
    <hyperlink ref="X32" r:id="rId306" display="https://twitter.com/#!/thuddless/status/1141329340912635904"/>
    <hyperlink ref="X33" r:id="rId307" display="https://twitter.com/#!/jesssicasings/status/1141586877570437121"/>
    <hyperlink ref="X34" r:id="rId308" display="https://twitter.com/#!/2014_kath/status/1141687664363675648"/>
    <hyperlink ref="X35" r:id="rId309" display="https://twitter.com/#!/66helen_moss/status/1141709718307713024"/>
    <hyperlink ref="X36" r:id="rId310" display="https://twitter.com/#!/kelpie1412/status/1141711481580457986"/>
    <hyperlink ref="X37" r:id="rId311" display="https://twitter.com/#!/lisa123anderson/status/1141716237333991426"/>
    <hyperlink ref="X38" r:id="rId312" display="https://twitter.com/#!/herbivore79/status/1141747932607275008"/>
    <hyperlink ref="X39" r:id="rId313" display="https://twitter.com/#!/njb2904/status/1141749884724436992"/>
    <hyperlink ref="X40" r:id="rId314" display="https://twitter.com/#!/malchris1954/status/1141759114432929792"/>
    <hyperlink ref="X41" r:id="rId315" display="https://twitter.com/#!/clairebilling/status/1141810659178496005"/>
    <hyperlink ref="X42" r:id="rId316" display="https://twitter.com/#!/adele_wright/status/1141840177834418176"/>
    <hyperlink ref="X43" r:id="rId317" display="https://twitter.com/#!/cheryl_martin1/status/1141885347590234112"/>
    <hyperlink ref="X44" r:id="rId318" display="https://twitter.com/#!/dorismalula/status/1141892635076042753"/>
    <hyperlink ref="X45" r:id="rId319" display="https://twitter.com/#!/universe_ulaw/status/1141906787580334080"/>
    <hyperlink ref="X46" r:id="rId320" display="https://twitter.com/#!/samylovesbags/status/1141950155392004096"/>
    <hyperlink ref="X47" r:id="rId321" display="https://twitter.com/#!/rubyboots1/status/1141994590192504833"/>
    <hyperlink ref="X48" r:id="rId322" display="https://twitter.com/#!/mynardann/status/1142049769919045632"/>
    <hyperlink ref="X49" r:id="rId323" display="https://twitter.com/#!/west1809/status/1142102052505640960"/>
    <hyperlink ref="X50" r:id="rId324" display="https://twitter.com/#!/christhomas290/status/1142102517024788480"/>
    <hyperlink ref="X51" r:id="rId325" display="https://twitter.com/#!/babshabbi/status/1142123291827671040"/>
    <hyperlink ref="X52" r:id="rId326" display="https://twitter.com/#!/lvhjs/status/1142228985335517184"/>
    <hyperlink ref="X53" r:id="rId327" display="https://twitter.com/#!/myvantaehyung/status/1142197079869145088"/>
    <hyperlink ref="X54" r:id="rId328" display="https://twitter.com/#!/trxviachan/status/1142237698951770112"/>
    <hyperlink ref="X55" r:id="rId329" display="https://twitter.com/#!/dt_loughborough/status/1141687198179364864"/>
    <hyperlink ref="X56" r:id="rId330" display="https://twitter.com/#!/kingstonlurcher/status/1142729721802907648"/>
    <hyperlink ref="X57" r:id="rId331" display="https://twitter.com/#!/xeitoirauxa/status/1143143709313294337"/>
    <hyperlink ref="X58" r:id="rId332" display="https://twitter.com/#!/lvl25magikarp/status/1143218606819463169"/>
    <hyperlink ref="X59" r:id="rId333" display="https://twitter.com/#!/propagandapand8/status/1143577093139124224"/>
    <hyperlink ref="X60" r:id="rId334" display="https://twitter.com/#!/gordonfetcher/status/1138623214521868289"/>
    <hyperlink ref="X61" r:id="rId335" display="https://twitter.com/#!/dogwater9/status/1144012911628546048"/>
    <hyperlink ref="X62" r:id="rId336" display="https://twitter.com/#!/amrith/status/1144085579270721538"/>
    <hyperlink ref="X63" r:id="rId337" display="https://twitter.com/#!/thornhalo/status/1144288967258509313"/>
    <hyperlink ref="X64" r:id="rId338" display="https://twitter.com/#!/murrekifoxfloof/status/1144338344144453632"/>
    <hyperlink ref="X65" r:id="rId339" display="https://twitter.com/#!/makaticub/status/1144340206314803201"/>
    <hyperlink ref="X66" r:id="rId340" display="https://twitter.com/#!/jamk989/status/1144428141181620224"/>
    <hyperlink ref="X67" r:id="rId341" display="https://twitter.com/#!/gilsonolmedo/status/1145336870555082752"/>
    <hyperlink ref="X68" r:id="rId342" display="https://twitter.com/#!/morio47/status/1145648339506958336"/>
    <hyperlink ref="X69" r:id="rId343" display="https://twitter.com/#!/ill_krsmy/status/1145649927663472642"/>
    <hyperlink ref="X70" r:id="rId344" display="https://twitter.com/#!/ill_krsmy/status/1145649945808031750"/>
    <hyperlink ref="X71" r:id="rId345" display="https://twitter.com/#!/shinichi_oomine/status/1145681097855864833"/>
    <hyperlink ref="X72" r:id="rId346" display="https://twitter.com/#!/takahiro_drs/status/1145682664625565696"/>
    <hyperlink ref="X73" r:id="rId347" display="https://twitter.com/#!/bellonietabeta/status/1145704323382312968"/>
    <hyperlink ref="X74" r:id="rId348" display="https://twitter.com/#!/illdat/status/1146046213055139840"/>
    <hyperlink ref="X75" r:id="rId349" display="https://twitter.com/#!/s56_shimonoseki/status/1146048739007533056"/>
    <hyperlink ref="X76" r:id="rId350" display="https://twitter.com/#!/allen_walker_c/status/1146136896994779142"/>
    <hyperlink ref="X77" r:id="rId351" display="https://twitter.com/#!/atsushi_511/status/1146340288278876160"/>
    <hyperlink ref="X78" r:id="rId352" display="https://twitter.com/#!/toilet_ba/status/1146377145658142720"/>
    <hyperlink ref="X79" r:id="rId353" display="https://twitter.com/#!/erolin0906/status/1141307110858190849"/>
    <hyperlink ref="X80" r:id="rId354" display="https://twitter.com/#!/erolin0906/status/1146373612380676097"/>
    <hyperlink ref="X81" r:id="rId355" display="https://twitter.com/#!/erolin0906/status/1146400677662380032"/>
    <hyperlink ref="X82" r:id="rId356" display="https://twitter.com/#!/tomo_kinoco/status/1146404936151781376"/>
    <hyperlink ref="X83" r:id="rId357" display="https://twitter.com/#!/mystethoforpets/status/1146464083316740097"/>
    <hyperlink ref="X84" r:id="rId358" display="https://twitter.com/#!/tiltmaxx/status/1141673486215086080"/>
    <hyperlink ref="X85" r:id="rId359" display="https://twitter.com/#!/tiltmaxx/status/1146586096735641601"/>
    <hyperlink ref="X86" r:id="rId360" display="https://twitter.com/#!/frontofunion/status/1146612676644130816"/>
    <hyperlink ref="X87" r:id="rId361" display="https://twitter.com/#!/namidbx/status/1146614914913468416"/>
    <hyperlink ref="X88" r:id="rId362" display="https://twitter.com/#!/tpxasfuck/status/1146615319890239488"/>
    <hyperlink ref="X89" r:id="rId363" display="https://twitter.com/#!/kyoto_bukotsu/status/1146326869215600640"/>
    <hyperlink ref="X90" r:id="rId364" display="https://twitter.com/#!/chibaa2c/status/1146615667891691520"/>
    <hyperlink ref="X91" r:id="rId365" display="https://twitter.com/#!/maxxrooney/status/1146664146840117249"/>
    <hyperlink ref="X92" r:id="rId366" display="https://twitter.com/#!/klaxiondr/status/1141554511846051840"/>
    <hyperlink ref="X93" r:id="rId367" display="https://twitter.com/#!/klaxiondr/status/1146034839168045056"/>
    <hyperlink ref="X94" r:id="rId368" display="https://twitter.com/#!/buildrum/status/1146664900741046273"/>
    <hyperlink ref="X95" r:id="rId369" display="https://twitter.com/#!/shortofsaying/status/1146818164216365056"/>
    <hyperlink ref="X96" r:id="rId370" display="https://twitter.com/#!/brazilsh/status/1147073708516892672"/>
    <hyperlink ref="X97" r:id="rId371" display="https://twitter.com/#!/caseudidntnoso/status/1147149097289310214"/>
    <hyperlink ref="X98" r:id="rId372" display="https://twitter.com/#!/aquelaisaali/status/1147920361952043008"/>
    <hyperlink ref="X99" r:id="rId373" display="https://twitter.com/#!/fenwickcho/status/1148232317590282241"/>
    <hyperlink ref="X100" r:id="rId374" display="https://twitter.com/#!/paperhearts79/status/1148246563661070336"/>
    <hyperlink ref="X101" r:id="rId375" display="https://twitter.com/#!/jamies_life/status/1148283293726625793"/>
    <hyperlink ref="X102" r:id="rId376" display="https://twitter.com/#!/janiedeveny/status/1148325802137870338"/>
    <hyperlink ref="X103" r:id="rId377" display="https://twitter.com/#!/mrpettpett/status/1148353504156798982"/>
    <hyperlink ref="X104" r:id="rId378" display="https://twitter.com/#!/lessaestrela/status/1148378134485622785"/>
    <hyperlink ref="X105" r:id="rId379" display="https://twitter.com/#!/doggosborkbork/status/1149351393041555456"/>
    <hyperlink ref="X106" r:id="rId380" display="https://twitter.com/#!/preservedemoney/status/1149611051664601088"/>
    <hyperlink ref="X107" r:id="rId381" display="https://twitter.com/#!/authoroux/status/1149819908340846592"/>
    <hyperlink ref="X108" r:id="rId382" display="https://twitter.com/#!/mrszimmerbun/status/1150542258908913664"/>
    <hyperlink ref="X109" r:id="rId383" display="https://twitter.com/#!/iulluby/status/1150692535997628416"/>
    <hyperlink ref="X110" r:id="rId384" display="https://twitter.com/#!/leafleteer666/status/1151747352312475648"/>
    <hyperlink ref="X111" r:id="rId385" display="https://twitter.com/#!/yuuki_ookami/status/1145654366033989632"/>
    <hyperlink ref="X112" r:id="rId386" display="https://twitter.com/#!/yuuki_ookami/status/1151792870577147904"/>
    <hyperlink ref="X113" r:id="rId387" display="https://twitter.com/#!/iddamashi_kgsm/status/1151795842065391616"/>
    <hyperlink ref="X114" r:id="rId388" display="https://twitter.com/#!/mojonogyakusyuu/status/1151798918281195521"/>
    <hyperlink ref="X115" r:id="rId389" display="https://twitter.com/#!/forrover/status/1151843301651374080"/>
    <hyperlink ref="X116" r:id="rId390" display="https://twitter.com/#!/forrover/status/1135905464296849410"/>
    <hyperlink ref="X117" r:id="rId391" display="https://twitter.com/#!/cheryl_lemme/status/1151861670702133248"/>
    <hyperlink ref="X118" r:id="rId392" display="https://twitter.com/#!/wendaidaballiz/status/1148240845172281344"/>
    <hyperlink ref="X119" r:id="rId393" display="https://twitter.com/#!/wendaidaballiz/status/1151864896956653575"/>
    <hyperlink ref="X120" r:id="rId394" display="https://twitter.com/#!/hfl32004/status/1151875163048292353"/>
    <hyperlink ref="X121" r:id="rId395" display="https://twitter.com/#!/whatevernever14/status/1151924396866453504"/>
    <hyperlink ref="X122" r:id="rId396" display="https://twitter.com/#!/xxladyscreamxx/status/1151930625152167937"/>
    <hyperlink ref="X123" r:id="rId397" display="https://twitter.com/#!/barneylab1/status/1151939451184197632"/>
    <hyperlink ref="X124" r:id="rId398" display="https://twitter.com/#!/nxixtx/status/1145647523186348032"/>
    <hyperlink ref="X125" r:id="rId399" display="https://twitter.com/#!/nxixtx/status/1145691989435748353"/>
    <hyperlink ref="X126" r:id="rId400" display="https://twitter.com/#!/nxixtx/status/1145789685983141888"/>
    <hyperlink ref="X127" r:id="rId401" display="https://twitter.com/#!/nxixtx/status/1146236137301659648"/>
    <hyperlink ref="X128" r:id="rId402" display="https://twitter.com/#!/nxixtx/status/1147707067353821184"/>
    <hyperlink ref="X129" r:id="rId403" display="https://twitter.com/#!/nxixtx/status/1151730911764832256"/>
    <hyperlink ref="X130" r:id="rId404" display="https://twitter.com/#!/whisky_time/status/1147727371149033472"/>
    <hyperlink ref="X131" r:id="rId405" display="https://twitter.com/#!/kiyo_kxcxhxc/status/1151731686289182720"/>
    <hyperlink ref="X132" r:id="rId406" display="https://twitter.com/#!/kiyo_kxcxhxc/status/1152015740989403136"/>
    <hyperlink ref="X133" r:id="rId407" display="https://twitter.com/#!/oppaida85712554/status/1152020815484837888"/>
    <hyperlink ref="X134" r:id="rId408" display="https://twitter.com/#!/badger4657/status/1152035988383780865"/>
    <hyperlink ref="X135" r:id="rId409" display="https://twitter.com/#!/moraless_gxdxtx/status/1145841712100544512"/>
    <hyperlink ref="X136" r:id="rId410" display="https://twitter.com/#!/brionicsjp/status/1145645030226268162"/>
    <hyperlink ref="X137" r:id="rId411" display="https://twitter.com/#!/brionicsjp/status/1145892641495633920"/>
    <hyperlink ref="X138" r:id="rId412" display="https://twitter.com/#!/brionicsjp/status/1151730993251811328"/>
    <hyperlink ref="X139" r:id="rId413" display="https://twitter.com/#!/alaskabambaataa/status/1145661272882438144"/>
    <hyperlink ref="X140" r:id="rId414" display="https://twitter.com/#!/whisky_time/status/1152013452296146944"/>
    <hyperlink ref="X141" r:id="rId415" display="https://twitter.com/#!/alaskabambaataa/status/1152041993175851008"/>
    <hyperlink ref="X142" r:id="rId416" display="https://twitter.com/#!/alaskabambaataa/status/1151748339995512832"/>
    <hyperlink ref="X143" r:id="rId417" display="https://twitter.com/#!/lowcarb/status/1151796574986612736"/>
    <hyperlink ref="X144" r:id="rId418" display="https://twitter.com/#!/lowcarb/status/1152010461090471937"/>
    <hyperlink ref="X145" r:id="rId419" display="https://twitter.com/#!/lowcarb/status/1152068361322237952"/>
    <hyperlink ref="X146" r:id="rId420" display="https://twitter.com/#!/shmoopylicious/status/1148250634015014912"/>
    <hyperlink ref="X147" r:id="rId421" display="https://twitter.com/#!/shmoopylicious/status/1152086485786435584"/>
    <hyperlink ref="X148" r:id="rId422" display="https://twitter.com/#!/waltcat1/status/1152109483021217792"/>
    <hyperlink ref="X149" r:id="rId423" display="https://twitter.com/#!/sandra42029412/status/1152117612635140096"/>
    <hyperlink ref="X150" r:id="rId424" display="https://twitter.com/#!/moraless_gxdxtx/status/1151727958312144897"/>
    <hyperlink ref="X151" r:id="rId425" display="https://twitter.com/#!/myumyu_qtmilk/status/1152159537643700224"/>
    <hyperlink ref="X152" r:id="rId426" display="https://twitter.com/#!/dumptruckduke/status/1151810484087218176"/>
    <hyperlink ref="X153" r:id="rId427" display="https://twitter.com/#!/ashtoniii1/status/1152268704320774146"/>
    <hyperlink ref="X154" r:id="rId428" display="https://twitter.com/#!/vaetilda/status/1152578069347090438"/>
    <hyperlink ref="X155" r:id="rId429" display="https://twitter.com/#!/bevng1971/status/1153208446361059329"/>
    <hyperlink ref="X156" r:id="rId430" display="https://twitter.com/#!/ilclandestinotw/status/1153319846513401856"/>
    <hyperlink ref="X157" r:id="rId431" display="https://twitter.com/#!/pd2ot/status/1153377500426395649"/>
    <hyperlink ref="X158" r:id="rId432" display="https://twitter.com/#!/agnibankai/status/1154047842433953793"/>
    <hyperlink ref="X159" r:id="rId433" display="https://twitter.com/#!/darthdevi/status/1154064617032732674"/>
    <hyperlink ref="X160" r:id="rId434" display="https://twitter.com/#!/cutedogsww/status/1154122415586369537"/>
    <hyperlink ref="X161" r:id="rId435" display="https://twitter.com/#!/shayoneespeaks/status/1154045787199832064"/>
    <hyperlink ref="X162" r:id="rId436" display="https://twitter.com/#!/_bipolarstar/status/1154170077710651392"/>
    <hyperlink ref="X163" r:id="rId437" display="https://twitter.com/#!/caringhumans/status/1154722704089632768"/>
    <hyperlink ref="X164" r:id="rId438" display="https://twitter.com/#!/muhteremustad/status/1154743388853493760"/>
    <hyperlink ref="X165" r:id="rId439" display="https://twitter.com/#!/bgbarkery/status/1154852406116548608"/>
    <hyperlink ref="X166" r:id="rId440" display="https://twitter.com/#!/vitahli/status/1154997463222145024"/>
    <hyperlink ref="X167" r:id="rId441" display="https://twitter.com/#!/noeneedsvelez/status/1155017381284057088"/>
    <hyperlink ref="X168" r:id="rId442" display="https://twitter.com/#!/manar20makadi/status/1155448116524531712"/>
    <hyperlink ref="X169" r:id="rId443" display="https://twitter.com/#!/meddy52/status/1156623339445768198"/>
    <hyperlink ref="X170" r:id="rId444" display="https://twitter.com/#!/tobiassir/status/1156536534205681664"/>
    <hyperlink ref="X171" r:id="rId445" display="https://twitter.com/#!/arc_shepherd/status/1156680607969271808"/>
    <hyperlink ref="X172" r:id="rId446" display="https://twitter.com/#!/sketchbeetleart/status/1156712030671233024"/>
    <hyperlink ref="X173" r:id="rId447" display="https://twitter.com/#!/sketchbeetleart/status/1156714625137664000"/>
    <hyperlink ref="X174" r:id="rId448" display="https://twitter.com/#!/liz_stivers/status/1157546913140498432"/>
    <hyperlink ref="X175" r:id="rId449" display="https://twitter.com/#!/dogtordraks/status/1157591815773675520"/>
    <hyperlink ref="X176" r:id="rId450" display="https://twitter.com/#!/anitazereshki/status/1157545555465080832"/>
    <hyperlink ref="X177" r:id="rId451" display="https://twitter.com/#!/lyra725/status/1157673500217368578"/>
    <hyperlink ref="X178" r:id="rId452" display="https://twitter.com/#!/lakarius/status/1158822063601258498"/>
    <hyperlink ref="X179" r:id="rId453" display="https://twitter.com/#!/karolmdpofc1/status/1159477739570847744"/>
    <hyperlink ref="X180" r:id="rId454" display="https://twitter.com/#!/jett_the_aussie/status/1159557044292268034"/>
    <hyperlink ref="X181" r:id="rId455" display="https://twitter.com/#!/mya_nicoleeee/status/1160049938140712960"/>
    <hyperlink ref="X182" r:id="rId456" display="https://twitter.com/#!/imannieb/status/1160226092478693377"/>
    <hyperlink ref="X183" r:id="rId457" display="https://twitter.com/#!/cponperformance/status/1160234679615647745"/>
    <hyperlink ref="X184" r:id="rId458" display="https://twitter.com/#!/yamasaki_brown/status/1141260036141830145"/>
    <hyperlink ref="X185" r:id="rId459" display="https://twitter.com/#!/masa99chaos/status/1141302590228971520"/>
    <hyperlink ref="X186" r:id="rId460" display="https://twitter.com/#!/norino0720/status/1141301204653228032"/>
    <hyperlink ref="X187" r:id="rId461" display="https://twitter.com/#!/norino0720/status/1160340247323918336"/>
    <hyperlink ref="X188" r:id="rId462" display="https://twitter.com/#!/theaterquep/status/1160355062297714688"/>
    <hyperlink ref="X189" r:id="rId463" display="https://twitter.com/#!/masa99chaos/status/1160337825289478144"/>
    <hyperlink ref="X190" r:id="rId464" display="https://twitter.com/#!/crackthemarian/status/1160367599332413441"/>
    <hyperlink ref="X191" r:id="rId465" display="https://twitter.com/#!/thknwco/status/1160969948807569408"/>
    <hyperlink ref="AZ3" r:id="rId466" display="https://api.twitter.com/1.1/geo/id/01864a8a64df9dc4.json"/>
    <hyperlink ref="AZ21" r:id="rId467" display="https://api.twitter.com/1.1/geo/id/7291a25672e0d4b1.json"/>
    <hyperlink ref="AZ26" r:id="rId468" display="https://api.twitter.com/1.1/geo/id/18810aa5b43e76c7.json"/>
    <hyperlink ref="AZ32" r:id="rId469" display="https://api.twitter.com/1.1/geo/id/3bc1b6cfd27ef7f6.json"/>
    <hyperlink ref="AZ98" r:id="rId470" display="https://api.twitter.com/1.1/geo/id/68e019afec7d0ba5.json"/>
    <hyperlink ref="AZ108" r:id="rId471" display="https://api.twitter.com/1.1/geo/id/2ef8ff6c7405a35f.json"/>
    <hyperlink ref="AZ128" r:id="rId472" display="https://api.twitter.com/1.1/geo/id/77890cc3b730bd37.json"/>
    <hyperlink ref="AZ140" r:id="rId473" display="https://api.twitter.com/1.1/geo/id/77890cc3b730bd37.json"/>
  </hyperlinks>
  <printOptions/>
  <pageMargins left="0.7" right="0.7" top="0.75" bottom="0.75" header="0.3" footer="0.3"/>
  <pageSetup horizontalDpi="600" verticalDpi="600" orientation="portrait" r:id="rId477"/>
  <legacyDrawing r:id="rId475"/>
  <tableParts>
    <tablePart r:id="rId47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3254</v>
      </c>
      <c r="B1" s="13" t="s">
        <v>34</v>
      </c>
    </row>
    <row r="2" spans="1:2" ht="15">
      <c r="A2" s="114" t="s">
        <v>366</v>
      </c>
      <c r="B2" s="78">
        <v>393</v>
      </c>
    </row>
    <row r="3" spans="1:2" ht="15">
      <c r="A3" s="114" t="s">
        <v>261</v>
      </c>
      <c r="B3" s="78">
        <v>306</v>
      </c>
    </row>
    <row r="4" spans="1:2" ht="15">
      <c r="A4" s="114" t="s">
        <v>294</v>
      </c>
      <c r="B4" s="78">
        <v>258</v>
      </c>
    </row>
    <row r="5" spans="1:2" ht="15">
      <c r="A5" s="114" t="s">
        <v>291</v>
      </c>
      <c r="B5" s="78">
        <v>221</v>
      </c>
    </row>
    <row r="6" spans="1:2" ht="15">
      <c r="A6" s="114" t="s">
        <v>335</v>
      </c>
      <c r="B6" s="78">
        <v>153</v>
      </c>
    </row>
    <row r="7" spans="1:2" ht="15">
      <c r="A7" s="114" t="s">
        <v>284</v>
      </c>
      <c r="B7" s="78">
        <v>150</v>
      </c>
    </row>
    <row r="8" spans="1:2" ht="15">
      <c r="A8" s="114" t="s">
        <v>327</v>
      </c>
      <c r="B8" s="78">
        <v>129.733333</v>
      </c>
    </row>
    <row r="9" spans="1:2" ht="15">
      <c r="A9" s="114" t="s">
        <v>367</v>
      </c>
      <c r="B9" s="78">
        <v>94</v>
      </c>
    </row>
    <row r="10" spans="1:2" ht="15">
      <c r="A10" s="114" t="s">
        <v>322</v>
      </c>
      <c r="B10" s="78">
        <v>82.6</v>
      </c>
    </row>
    <row r="11" spans="1:2" ht="15">
      <c r="A11" s="114" t="s">
        <v>328</v>
      </c>
      <c r="B11" s="78">
        <v>75.266667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3256</v>
      </c>
      <c r="B25" t="s">
        <v>3255</v>
      </c>
    </row>
    <row r="26" spans="1:2" ht="15">
      <c r="A26" s="125" t="s">
        <v>2480</v>
      </c>
      <c r="B26" s="3"/>
    </row>
    <row r="27" spans="1:2" ht="15">
      <c r="A27" s="126" t="s">
        <v>3258</v>
      </c>
      <c r="B27" s="3"/>
    </row>
    <row r="28" spans="1:2" ht="15">
      <c r="A28" s="127" t="s">
        <v>3259</v>
      </c>
      <c r="B28" s="3"/>
    </row>
    <row r="29" spans="1:2" ht="15">
      <c r="A29" s="128" t="s">
        <v>3260</v>
      </c>
      <c r="B29" s="3">
        <v>1</v>
      </c>
    </row>
    <row r="30" spans="1:2" ht="15">
      <c r="A30" s="127" t="s">
        <v>3261</v>
      </c>
      <c r="B30" s="3"/>
    </row>
    <row r="31" spans="1:2" ht="15">
      <c r="A31" s="128" t="s">
        <v>3262</v>
      </c>
      <c r="B31" s="3">
        <v>1</v>
      </c>
    </row>
    <row r="32" spans="1:2" ht="15">
      <c r="A32" s="128" t="s">
        <v>3263</v>
      </c>
      <c r="B32" s="3">
        <v>1</v>
      </c>
    </row>
    <row r="33" spans="1:2" ht="15">
      <c r="A33" s="127" t="s">
        <v>3264</v>
      </c>
      <c r="B33" s="3"/>
    </row>
    <row r="34" spans="1:2" ht="15">
      <c r="A34" s="128" t="s">
        <v>3260</v>
      </c>
      <c r="B34" s="3">
        <v>1</v>
      </c>
    </row>
    <row r="35" spans="1:2" ht="15">
      <c r="A35" s="128" t="s">
        <v>3265</v>
      </c>
      <c r="B35" s="3">
        <v>1</v>
      </c>
    </row>
    <row r="36" spans="1:2" ht="15">
      <c r="A36" s="128" t="s">
        <v>3266</v>
      </c>
      <c r="B36" s="3">
        <v>1</v>
      </c>
    </row>
    <row r="37" spans="1:2" ht="15">
      <c r="A37" s="127" t="s">
        <v>3267</v>
      </c>
      <c r="B37" s="3"/>
    </row>
    <row r="38" spans="1:2" ht="15">
      <c r="A38" s="128" t="s">
        <v>3268</v>
      </c>
      <c r="B38" s="3">
        <v>1</v>
      </c>
    </row>
    <row r="39" spans="1:2" ht="15">
      <c r="A39" s="128" t="s">
        <v>3269</v>
      </c>
      <c r="B39" s="3">
        <v>2</v>
      </c>
    </row>
    <row r="40" spans="1:2" ht="15">
      <c r="A40" s="128" t="s">
        <v>3262</v>
      </c>
      <c r="B40" s="3">
        <v>1</v>
      </c>
    </row>
    <row r="41" spans="1:2" ht="15">
      <c r="A41" s="128" t="s">
        <v>3270</v>
      </c>
      <c r="B41" s="3">
        <v>1</v>
      </c>
    </row>
    <row r="42" spans="1:2" ht="15">
      <c r="A42" s="127" t="s">
        <v>3271</v>
      </c>
      <c r="B42" s="3"/>
    </row>
    <row r="43" spans="1:2" ht="15">
      <c r="A43" s="128" t="s">
        <v>3272</v>
      </c>
      <c r="B43" s="3">
        <v>2</v>
      </c>
    </row>
    <row r="44" spans="1:2" ht="15">
      <c r="A44" s="128" t="s">
        <v>3260</v>
      </c>
      <c r="B44" s="3">
        <v>1</v>
      </c>
    </row>
    <row r="45" spans="1:2" ht="15">
      <c r="A45" s="128" t="s">
        <v>3265</v>
      </c>
      <c r="B45" s="3">
        <v>1</v>
      </c>
    </row>
    <row r="46" spans="1:2" ht="15">
      <c r="A46" s="128" t="s">
        <v>3273</v>
      </c>
      <c r="B46" s="3">
        <v>1</v>
      </c>
    </row>
    <row r="47" spans="1:2" ht="15">
      <c r="A47" s="128" t="s">
        <v>3274</v>
      </c>
      <c r="B47" s="3">
        <v>1</v>
      </c>
    </row>
    <row r="48" spans="1:2" ht="15">
      <c r="A48" s="127" t="s">
        <v>3275</v>
      </c>
      <c r="B48" s="3"/>
    </row>
    <row r="49" spans="1:2" ht="15">
      <c r="A49" s="128" t="s">
        <v>3276</v>
      </c>
      <c r="B49" s="3">
        <v>1</v>
      </c>
    </row>
    <row r="50" spans="1:2" ht="15">
      <c r="A50" s="127" t="s">
        <v>3277</v>
      </c>
      <c r="B50" s="3"/>
    </row>
    <row r="51" spans="1:2" ht="15">
      <c r="A51" s="128" t="s">
        <v>3260</v>
      </c>
      <c r="B51" s="3">
        <v>1</v>
      </c>
    </row>
    <row r="52" spans="1:2" ht="15">
      <c r="A52" s="128" t="s">
        <v>3266</v>
      </c>
      <c r="B52" s="3">
        <v>1</v>
      </c>
    </row>
    <row r="53" spans="1:2" ht="15">
      <c r="A53" s="128" t="s">
        <v>3268</v>
      </c>
      <c r="B53" s="3">
        <v>1</v>
      </c>
    </row>
    <row r="54" spans="1:2" ht="15">
      <c r="A54" s="128" t="s">
        <v>3269</v>
      </c>
      <c r="B54" s="3">
        <v>1</v>
      </c>
    </row>
    <row r="55" spans="1:2" ht="15">
      <c r="A55" s="128" t="s">
        <v>3274</v>
      </c>
      <c r="B55" s="3">
        <v>1</v>
      </c>
    </row>
    <row r="56" spans="1:2" ht="15">
      <c r="A56" s="128" t="s">
        <v>3270</v>
      </c>
      <c r="B56" s="3">
        <v>1</v>
      </c>
    </row>
    <row r="57" spans="1:2" ht="15">
      <c r="A57" s="127" t="s">
        <v>3278</v>
      </c>
      <c r="B57" s="3"/>
    </row>
    <row r="58" spans="1:2" ht="15">
      <c r="A58" s="128" t="s">
        <v>3279</v>
      </c>
      <c r="B58" s="3">
        <v>1</v>
      </c>
    </row>
    <row r="59" spans="1:2" ht="15">
      <c r="A59" s="127" t="s">
        <v>3280</v>
      </c>
      <c r="B59" s="3"/>
    </row>
    <row r="60" spans="1:2" ht="15">
      <c r="A60" s="128" t="s">
        <v>3281</v>
      </c>
      <c r="B60" s="3">
        <v>1</v>
      </c>
    </row>
    <row r="61" spans="1:2" ht="15">
      <c r="A61" s="127" t="s">
        <v>3282</v>
      </c>
      <c r="B61" s="3"/>
    </row>
    <row r="62" spans="1:2" ht="15">
      <c r="A62" s="128" t="s">
        <v>3273</v>
      </c>
      <c r="B62" s="3">
        <v>4</v>
      </c>
    </row>
    <row r="63" spans="1:2" ht="15">
      <c r="A63" s="128" t="s">
        <v>3269</v>
      </c>
      <c r="B63" s="3">
        <v>5</v>
      </c>
    </row>
    <row r="64" spans="1:2" ht="15">
      <c r="A64" s="128" t="s">
        <v>3279</v>
      </c>
      <c r="B64" s="3">
        <v>1</v>
      </c>
    </row>
    <row r="65" spans="1:2" ht="15">
      <c r="A65" s="127" t="s">
        <v>3283</v>
      </c>
      <c r="B65" s="3"/>
    </row>
    <row r="66" spans="1:2" ht="15">
      <c r="A66" s="128" t="s">
        <v>3265</v>
      </c>
      <c r="B66" s="3">
        <v>1</v>
      </c>
    </row>
    <row r="67" spans="1:2" ht="15">
      <c r="A67" s="128" t="s">
        <v>3284</v>
      </c>
      <c r="B67" s="3">
        <v>1</v>
      </c>
    </row>
    <row r="68" spans="1:2" ht="15">
      <c r="A68" s="128" t="s">
        <v>3269</v>
      </c>
      <c r="B68" s="3">
        <v>1</v>
      </c>
    </row>
    <row r="69" spans="1:2" ht="15">
      <c r="A69" s="128" t="s">
        <v>3279</v>
      </c>
      <c r="B69" s="3">
        <v>2</v>
      </c>
    </row>
    <row r="70" spans="1:2" ht="15">
      <c r="A70" s="128" t="s">
        <v>3274</v>
      </c>
      <c r="B70" s="3">
        <v>3</v>
      </c>
    </row>
    <row r="71" spans="1:2" ht="15">
      <c r="A71" s="128" t="s">
        <v>3263</v>
      </c>
      <c r="B71" s="3">
        <v>2</v>
      </c>
    </row>
    <row r="72" spans="1:2" ht="15">
      <c r="A72" s="128" t="s">
        <v>3285</v>
      </c>
      <c r="B72" s="3">
        <v>1</v>
      </c>
    </row>
    <row r="73" spans="1:2" ht="15">
      <c r="A73" s="128" t="s">
        <v>3286</v>
      </c>
      <c r="B73" s="3">
        <v>1</v>
      </c>
    </row>
    <row r="74" spans="1:2" ht="15">
      <c r="A74" s="128" t="s">
        <v>3276</v>
      </c>
      <c r="B74" s="3">
        <v>1</v>
      </c>
    </row>
    <row r="75" spans="1:2" ht="15">
      <c r="A75" s="127" t="s">
        <v>3287</v>
      </c>
      <c r="B75" s="3"/>
    </row>
    <row r="76" spans="1:2" ht="15">
      <c r="A76" s="128" t="s">
        <v>3272</v>
      </c>
      <c r="B76" s="3">
        <v>1</v>
      </c>
    </row>
    <row r="77" spans="1:2" ht="15">
      <c r="A77" s="128" t="s">
        <v>3260</v>
      </c>
      <c r="B77" s="3">
        <v>1</v>
      </c>
    </row>
    <row r="78" spans="1:2" ht="15">
      <c r="A78" s="128" t="s">
        <v>3265</v>
      </c>
      <c r="B78" s="3">
        <v>1</v>
      </c>
    </row>
    <row r="79" spans="1:2" ht="15">
      <c r="A79" s="128" t="s">
        <v>3284</v>
      </c>
      <c r="B79" s="3">
        <v>1</v>
      </c>
    </row>
    <row r="80" spans="1:2" ht="15">
      <c r="A80" s="128" t="s">
        <v>3266</v>
      </c>
      <c r="B80" s="3">
        <v>1</v>
      </c>
    </row>
    <row r="81" spans="1:2" ht="15">
      <c r="A81" s="128" t="s">
        <v>3279</v>
      </c>
      <c r="B81" s="3">
        <v>1</v>
      </c>
    </row>
    <row r="82" spans="1:2" ht="15">
      <c r="A82" s="128" t="s">
        <v>3263</v>
      </c>
      <c r="B82" s="3">
        <v>2</v>
      </c>
    </row>
    <row r="83" spans="1:2" ht="15">
      <c r="A83" s="128" t="s">
        <v>3285</v>
      </c>
      <c r="B83" s="3">
        <v>1</v>
      </c>
    </row>
    <row r="84" spans="1:2" ht="15">
      <c r="A84" s="128" t="s">
        <v>3276</v>
      </c>
      <c r="B84" s="3">
        <v>1</v>
      </c>
    </row>
    <row r="85" spans="1:2" ht="15">
      <c r="A85" s="127" t="s">
        <v>3288</v>
      </c>
      <c r="B85" s="3"/>
    </row>
    <row r="86" spans="1:2" ht="15">
      <c r="A86" s="128" t="s">
        <v>3289</v>
      </c>
      <c r="B86" s="3">
        <v>1</v>
      </c>
    </row>
    <row r="87" spans="1:2" ht="15">
      <c r="A87" s="128" t="s">
        <v>3272</v>
      </c>
      <c r="B87" s="3">
        <v>1</v>
      </c>
    </row>
    <row r="88" spans="1:2" ht="15">
      <c r="A88" s="127" t="s">
        <v>3290</v>
      </c>
      <c r="B88" s="3"/>
    </row>
    <row r="89" spans="1:2" ht="15">
      <c r="A89" s="128" t="s">
        <v>3266</v>
      </c>
      <c r="B89" s="3">
        <v>1</v>
      </c>
    </row>
    <row r="90" spans="1:2" ht="15">
      <c r="A90" s="127" t="s">
        <v>3291</v>
      </c>
      <c r="B90" s="3"/>
    </row>
    <row r="91" spans="1:2" ht="15">
      <c r="A91" s="128" t="s">
        <v>3262</v>
      </c>
      <c r="B91" s="3">
        <v>1</v>
      </c>
    </row>
    <row r="92" spans="1:2" ht="15">
      <c r="A92" s="128" t="s">
        <v>3292</v>
      </c>
      <c r="B92" s="3">
        <v>1</v>
      </c>
    </row>
    <row r="93" spans="1:2" ht="15">
      <c r="A93" s="127" t="s">
        <v>3293</v>
      </c>
      <c r="B93" s="3"/>
    </row>
    <row r="94" spans="1:2" ht="15">
      <c r="A94" s="128" t="s">
        <v>3285</v>
      </c>
      <c r="B94" s="3">
        <v>1</v>
      </c>
    </row>
    <row r="95" spans="1:2" ht="15">
      <c r="A95" s="127" t="s">
        <v>3294</v>
      </c>
      <c r="B95" s="3"/>
    </row>
    <row r="96" spans="1:2" ht="15">
      <c r="A96" s="128" t="s">
        <v>3276</v>
      </c>
      <c r="B96" s="3">
        <v>1</v>
      </c>
    </row>
    <row r="97" spans="1:2" ht="15">
      <c r="A97" s="127" t="s">
        <v>3295</v>
      </c>
      <c r="B97" s="3"/>
    </row>
    <row r="98" spans="1:2" ht="15">
      <c r="A98" s="128" t="s">
        <v>3265</v>
      </c>
      <c r="B98" s="3">
        <v>1</v>
      </c>
    </row>
    <row r="99" spans="1:2" ht="15">
      <c r="A99" s="128" t="s">
        <v>3263</v>
      </c>
      <c r="B99" s="3">
        <v>1</v>
      </c>
    </row>
    <row r="100" spans="1:2" ht="15">
      <c r="A100" s="128" t="s">
        <v>3286</v>
      </c>
      <c r="B100" s="3">
        <v>2</v>
      </c>
    </row>
    <row r="101" spans="1:2" ht="15">
      <c r="A101" s="127" t="s">
        <v>3296</v>
      </c>
      <c r="B101" s="3"/>
    </row>
    <row r="102" spans="1:2" ht="15">
      <c r="A102" s="128" t="s">
        <v>3260</v>
      </c>
      <c r="B102" s="3">
        <v>1</v>
      </c>
    </row>
    <row r="103" spans="1:2" ht="15">
      <c r="A103" s="127" t="s">
        <v>3297</v>
      </c>
      <c r="B103" s="3"/>
    </row>
    <row r="104" spans="1:2" ht="15">
      <c r="A104" s="128" t="s">
        <v>3274</v>
      </c>
      <c r="B104" s="3">
        <v>1</v>
      </c>
    </row>
    <row r="105" spans="1:2" ht="15">
      <c r="A105" s="126" t="s">
        <v>3298</v>
      </c>
      <c r="B105" s="3"/>
    </row>
    <row r="106" spans="1:2" ht="15">
      <c r="A106" s="127" t="s">
        <v>3299</v>
      </c>
      <c r="B106" s="3"/>
    </row>
    <row r="107" spans="1:2" ht="15">
      <c r="A107" s="128" t="s">
        <v>3268</v>
      </c>
      <c r="B107" s="3">
        <v>2</v>
      </c>
    </row>
    <row r="108" spans="1:2" ht="15">
      <c r="A108" s="128" t="s">
        <v>3269</v>
      </c>
      <c r="B108" s="3">
        <v>5</v>
      </c>
    </row>
    <row r="109" spans="1:2" ht="15">
      <c r="A109" s="128" t="s">
        <v>3262</v>
      </c>
      <c r="B109" s="3">
        <v>3</v>
      </c>
    </row>
    <row r="110" spans="1:2" ht="15">
      <c r="A110" s="128" t="s">
        <v>3274</v>
      </c>
      <c r="B110" s="3">
        <v>1</v>
      </c>
    </row>
    <row r="111" spans="1:2" ht="15">
      <c r="A111" s="128" t="s">
        <v>3286</v>
      </c>
      <c r="B111" s="3">
        <v>1</v>
      </c>
    </row>
    <row r="112" spans="1:2" ht="15">
      <c r="A112" s="128" t="s">
        <v>3300</v>
      </c>
      <c r="B112" s="3">
        <v>1</v>
      </c>
    </row>
    <row r="113" spans="1:2" ht="15">
      <c r="A113" s="127" t="s">
        <v>3301</v>
      </c>
      <c r="B113" s="3"/>
    </row>
    <row r="114" spans="1:2" ht="15">
      <c r="A114" s="128" t="s">
        <v>3265</v>
      </c>
      <c r="B114" s="3">
        <v>1</v>
      </c>
    </row>
    <row r="115" spans="1:2" ht="15">
      <c r="A115" s="128" t="s">
        <v>3279</v>
      </c>
      <c r="B115" s="3">
        <v>1</v>
      </c>
    </row>
    <row r="116" spans="1:2" ht="15">
      <c r="A116" s="128" t="s">
        <v>3262</v>
      </c>
      <c r="B116" s="3">
        <v>2</v>
      </c>
    </row>
    <row r="117" spans="1:2" ht="15">
      <c r="A117" s="128" t="s">
        <v>3302</v>
      </c>
      <c r="B117" s="3">
        <v>1</v>
      </c>
    </row>
    <row r="118" spans="1:2" ht="15">
      <c r="A118" s="127" t="s">
        <v>3303</v>
      </c>
      <c r="B118" s="3"/>
    </row>
    <row r="119" spans="1:2" ht="15">
      <c r="A119" s="128" t="s">
        <v>3272</v>
      </c>
      <c r="B119" s="3">
        <v>1</v>
      </c>
    </row>
    <row r="120" spans="1:2" ht="15">
      <c r="A120" s="128" t="s">
        <v>3304</v>
      </c>
      <c r="B120" s="3">
        <v>1</v>
      </c>
    </row>
    <row r="121" spans="1:2" ht="15">
      <c r="A121" s="128" t="s">
        <v>3273</v>
      </c>
      <c r="B121" s="3">
        <v>1</v>
      </c>
    </row>
    <row r="122" spans="1:2" ht="15">
      <c r="A122" s="128" t="s">
        <v>3269</v>
      </c>
      <c r="B122" s="3">
        <v>2</v>
      </c>
    </row>
    <row r="123" spans="1:2" ht="15">
      <c r="A123" s="128" t="s">
        <v>3279</v>
      </c>
      <c r="B123" s="3">
        <v>1</v>
      </c>
    </row>
    <row r="124" spans="1:2" ht="15">
      <c r="A124" s="128" t="s">
        <v>3262</v>
      </c>
      <c r="B124" s="3">
        <v>1</v>
      </c>
    </row>
    <row r="125" spans="1:2" ht="15">
      <c r="A125" s="128" t="s">
        <v>3285</v>
      </c>
      <c r="B125" s="3">
        <v>1</v>
      </c>
    </row>
    <row r="126" spans="1:2" ht="15">
      <c r="A126" s="127" t="s">
        <v>3305</v>
      </c>
      <c r="B126" s="3"/>
    </row>
    <row r="127" spans="1:2" ht="15">
      <c r="A127" s="128" t="s">
        <v>3272</v>
      </c>
      <c r="B127" s="3">
        <v>1</v>
      </c>
    </row>
    <row r="128" spans="1:2" ht="15">
      <c r="A128" s="128" t="s">
        <v>3260</v>
      </c>
      <c r="B128" s="3">
        <v>1</v>
      </c>
    </row>
    <row r="129" spans="1:2" ht="15">
      <c r="A129" s="128" t="s">
        <v>3265</v>
      </c>
      <c r="B129" s="3">
        <v>3</v>
      </c>
    </row>
    <row r="130" spans="1:2" ht="15">
      <c r="A130" s="128" t="s">
        <v>3284</v>
      </c>
      <c r="B130" s="3">
        <v>2</v>
      </c>
    </row>
    <row r="131" spans="1:2" ht="15">
      <c r="A131" s="128" t="s">
        <v>3263</v>
      </c>
      <c r="B131" s="3">
        <v>1</v>
      </c>
    </row>
    <row r="132" spans="1:2" ht="15">
      <c r="A132" s="127" t="s">
        <v>3306</v>
      </c>
      <c r="B132" s="3"/>
    </row>
    <row r="133" spans="1:2" ht="15">
      <c r="A133" s="128" t="s">
        <v>3266</v>
      </c>
      <c r="B133" s="3">
        <v>1</v>
      </c>
    </row>
    <row r="134" spans="1:2" ht="15">
      <c r="A134" s="128" t="s">
        <v>3274</v>
      </c>
      <c r="B134" s="3">
        <v>1</v>
      </c>
    </row>
    <row r="135" spans="1:2" ht="15">
      <c r="A135" s="127" t="s">
        <v>3307</v>
      </c>
      <c r="B135" s="3"/>
    </row>
    <row r="136" spans="1:2" ht="15">
      <c r="A136" s="128" t="s">
        <v>3265</v>
      </c>
      <c r="B136" s="3">
        <v>1</v>
      </c>
    </row>
    <row r="137" spans="1:2" ht="15">
      <c r="A137" s="128" t="s">
        <v>3308</v>
      </c>
      <c r="B137" s="3">
        <v>1</v>
      </c>
    </row>
    <row r="138" spans="1:2" ht="15">
      <c r="A138" s="128" t="s">
        <v>3285</v>
      </c>
      <c r="B138" s="3">
        <v>1</v>
      </c>
    </row>
    <row r="139" spans="1:2" ht="15">
      <c r="A139" s="127" t="s">
        <v>3309</v>
      </c>
      <c r="B139" s="3"/>
    </row>
    <row r="140" spans="1:2" ht="15">
      <c r="A140" s="128" t="s">
        <v>3274</v>
      </c>
      <c r="B140" s="3">
        <v>2</v>
      </c>
    </row>
    <row r="141" spans="1:2" ht="15">
      <c r="A141" s="128" t="s">
        <v>3281</v>
      </c>
      <c r="B141" s="3">
        <v>2</v>
      </c>
    </row>
    <row r="142" spans="1:2" ht="15">
      <c r="A142" s="128" t="s">
        <v>3285</v>
      </c>
      <c r="B142" s="3">
        <v>1</v>
      </c>
    </row>
    <row r="143" spans="1:2" ht="15">
      <c r="A143" s="128" t="s">
        <v>3286</v>
      </c>
      <c r="B143" s="3">
        <v>1</v>
      </c>
    </row>
    <row r="144" spans="1:2" ht="15">
      <c r="A144" s="128" t="s">
        <v>3276</v>
      </c>
      <c r="B144" s="3">
        <v>1</v>
      </c>
    </row>
    <row r="145" spans="1:2" ht="15">
      <c r="A145" s="128" t="s">
        <v>3300</v>
      </c>
      <c r="B145" s="3">
        <v>1</v>
      </c>
    </row>
    <row r="146" spans="1:2" ht="15">
      <c r="A146" s="127" t="s">
        <v>3310</v>
      </c>
      <c r="B146" s="3"/>
    </row>
    <row r="147" spans="1:2" ht="15">
      <c r="A147" s="128" t="s">
        <v>3263</v>
      </c>
      <c r="B147" s="3">
        <v>1</v>
      </c>
    </row>
    <row r="148" spans="1:2" ht="15">
      <c r="A148" s="127" t="s">
        <v>3311</v>
      </c>
      <c r="B148" s="3"/>
    </row>
    <row r="149" spans="1:2" ht="15">
      <c r="A149" s="128" t="s">
        <v>3266</v>
      </c>
      <c r="B149" s="3">
        <v>1</v>
      </c>
    </row>
    <row r="150" spans="1:2" ht="15">
      <c r="A150" s="128" t="s">
        <v>3300</v>
      </c>
      <c r="B150" s="3">
        <v>1</v>
      </c>
    </row>
    <row r="151" spans="1:2" ht="15">
      <c r="A151" s="127" t="s">
        <v>3312</v>
      </c>
      <c r="B151" s="3"/>
    </row>
    <row r="152" spans="1:2" ht="15">
      <c r="A152" s="128" t="s">
        <v>3300</v>
      </c>
      <c r="B152" s="3">
        <v>1</v>
      </c>
    </row>
    <row r="153" spans="1:2" ht="15">
      <c r="A153" s="127" t="s">
        <v>3313</v>
      </c>
      <c r="B153" s="3"/>
    </row>
    <row r="154" spans="1:2" ht="15">
      <c r="A154" s="128" t="s">
        <v>3266</v>
      </c>
      <c r="B154" s="3">
        <v>1</v>
      </c>
    </row>
    <row r="155" spans="1:2" ht="15">
      <c r="A155" s="127" t="s">
        <v>3314</v>
      </c>
      <c r="B155" s="3"/>
    </row>
    <row r="156" spans="1:2" ht="15">
      <c r="A156" s="128" t="s">
        <v>3315</v>
      </c>
      <c r="B156" s="3">
        <v>4</v>
      </c>
    </row>
    <row r="157" spans="1:2" ht="15">
      <c r="A157" s="128" t="s">
        <v>3284</v>
      </c>
      <c r="B157" s="3">
        <v>2</v>
      </c>
    </row>
    <row r="158" spans="1:2" ht="15">
      <c r="A158" s="128" t="s">
        <v>3266</v>
      </c>
      <c r="B158" s="3">
        <v>1</v>
      </c>
    </row>
    <row r="159" spans="1:2" ht="15">
      <c r="A159" s="128" t="s">
        <v>3268</v>
      </c>
      <c r="B159" s="3">
        <v>3</v>
      </c>
    </row>
    <row r="160" spans="1:2" ht="15">
      <c r="A160" s="128" t="s">
        <v>3269</v>
      </c>
      <c r="B160" s="3">
        <v>1</v>
      </c>
    </row>
    <row r="161" spans="1:2" ht="15">
      <c r="A161" s="128" t="s">
        <v>3262</v>
      </c>
      <c r="B161" s="3">
        <v>1</v>
      </c>
    </row>
    <row r="162" spans="1:2" ht="15">
      <c r="A162" s="128" t="s">
        <v>3274</v>
      </c>
      <c r="B162" s="3">
        <v>2</v>
      </c>
    </row>
    <row r="163" spans="1:2" ht="15">
      <c r="A163" s="128" t="s">
        <v>3281</v>
      </c>
      <c r="B163" s="3">
        <v>1</v>
      </c>
    </row>
    <row r="164" spans="1:2" ht="15">
      <c r="A164" s="128" t="s">
        <v>3292</v>
      </c>
      <c r="B164" s="3">
        <v>1</v>
      </c>
    </row>
    <row r="165" spans="1:2" ht="15">
      <c r="A165" s="128" t="s">
        <v>3302</v>
      </c>
      <c r="B165" s="3">
        <v>2</v>
      </c>
    </row>
    <row r="166" spans="1:2" ht="15">
      <c r="A166" s="127" t="s">
        <v>3316</v>
      </c>
      <c r="B166" s="3"/>
    </row>
    <row r="167" spans="1:2" ht="15">
      <c r="A167" s="128" t="s">
        <v>3289</v>
      </c>
      <c r="B167" s="3">
        <v>3</v>
      </c>
    </row>
    <row r="168" spans="1:2" ht="15">
      <c r="A168" s="128" t="s">
        <v>3272</v>
      </c>
      <c r="B168" s="3">
        <v>1</v>
      </c>
    </row>
    <row r="169" spans="1:2" ht="15">
      <c r="A169" s="128" t="s">
        <v>3260</v>
      </c>
      <c r="B169" s="3">
        <v>2</v>
      </c>
    </row>
    <row r="170" spans="1:2" ht="15">
      <c r="A170" s="128" t="s">
        <v>3308</v>
      </c>
      <c r="B170" s="3">
        <v>1</v>
      </c>
    </row>
    <row r="171" spans="1:2" ht="15">
      <c r="A171" s="128" t="s">
        <v>3315</v>
      </c>
      <c r="B171" s="3">
        <v>1</v>
      </c>
    </row>
    <row r="172" spans="1:2" ht="15">
      <c r="A172" s="128" t="s">
        <v>3284</v>
      </c>
      <c r="B172" s="3">
        <v>1</v>
      </c>
    </row>
    <row r="173" spans="1:2" ht="15">
      <c r="A173" s="128" t="s">
        <v>3304</v>
      </c>
      <c r="B173" s="3">
        <v>1</v>
      </c>
    </row>
    <row r="174" spans="1:2" ht="15">
      <c r="A174" s="128" t="s">
        <v>3268</v>
      </c>
      <c r="B174" s="3">
        <v>1</v>
      </c>
    </row>
    <row r="175" spans="1:2" ht="15">
      <c r="A175" s="128" t="s">
        <v>3285</v>
      </c>
      <c r="B175" s="3">
        <v>1</v>
      </c>
    </row>
    <row r="176" spans="1:2" ht="15">
      <c r="A176" s="127" t="s">
        <v>3317</v>
      </c>
      <c r="B176" s="3"/>
    </row>
    <row r="177" spans="1:2" ht="15">
      <c r="A177" s="128" t="s">
        <v>3262</v>
      </c>
      <c r="B177" s="3">
        <v>1</v>
      </c>
    </row>
    <row r="178" spans="1:2" ht="15">
      <c r="A178" s="127" t="s">
        <v>3318</v>
      </c>
      <c r="B178" s="3"/>
    </row>
    <row r="179" spans="1:2" ht="15">
      <c r="A179" s="128" t="s">
        <v>3304</v>
      </c>
      <c r="B179" s="3">
        <v>1</v>
      </c>
    </row>
    <row r="180" spans="1:2" ht="15">
      <c r="A180" s="128" t="s">
        <v>3281</v>
      </c>
      <c r="B180" s="3">
        <v>1</v>
      </c>
    </row>
    <row r="181" spans="1:2" ht="15">
      <c r="A181" s="128" t="s">
        <v>3292</v>
      </c>
      <c r="B181" s="3">
        <v>1</v>
      </c>
    </row>
    <row r="182" spans="1:2" ht="15">
      <c r="A182" s="127" t="s">
        <v>3319</v>
      </c>
      <c r="B182" s="3"/>
    </row>
    <row r="183" spans="1:2" ht="15">
      <c r="A183" s="128" t="s">
        <v>3281</v>
      </c>
      <c r="B183" s="3">
        <v>2</v>
      </c>
    </row>
    <row r="184" spans="1:2" ht="15">
      <c r="A184" s="128" t="s">
        <v>3263</v>
      </c>
      <c r="B184" s="3">
        <v>1</v>
      </c>
    </row>
    <row r="185" spans="1:2" ht="15">
      <c r="A185" s="128" t="s">
        <v>3286</v>
      </c>
      <c r="B185" s="3">
        <v>1</v>
      </c>
    </row>
    <row r="186" spans="1:2" ht="15">
      <c r="A186" s="128" t="s">
        <v>3300</v>
      </c>
      <c r="B186" s="3">
        <v>1</v>
      </c>
    </row>
    <row r="187" spans="1:2" ht="15">
      <c r="A187" s="127" t="s">
        <v>3320</v>
      </c>
      <c r="B187" s="3"/>
    </row>
    <row r="188" spans="1:2" ht="15">
      <c r="A188" s="128" t="s">
        <v>3269</v>
      </c>
      <c r="B188" s="3">
        <v>1</v>
      </c>
    </row>
    <row r="189" spans="1:2" ht="15">
      <c r="A189" s="128" t="s">
        <v>3262</v>
      </c>
      <c r="B189" s="3">
        <v>1</v>
      </c>
    </row>
    <row r="190" spans="1:2" ht="15">
      <c r="A190" s="128" t="s">
        <v>3286</v>
      </c>
      <c r="B190" s="3">
        <v>1</v>
      </c>
    </row>
    <row r="191" spans="1:2" ht="15">
      <c r="A191" s="127" t="s">
        <v>3321</v>
      </c>
      <c r="B191" s="3"/>
    </row>
    <row r="192" spans="1:2" ht="15">
      <c r="A192" s="128" t="s">
        <v>3284</v>
      </c>
      <c r="B192" s="3">
        <v>1</v>
      </c>
    </row>
    <row r="193" spans="1:2" ht="15">
      <c r="A193" s="128" t="s">
        <v>3304</v>
      </c>
      <c r="B193" s="3">
        <v>1</v>
      </c>
    </row>
    <row r="194" spans="1:2" ht="15">
      <c r="A194" s="127" t="s">
        <v>3322</v>
      </c>
      <c r="B194" s="3"/>
    </row>
    <row r="195" spans="1:2" ht="15">
      <c r="A195" s="128" t="s">
        <v>3279</v>
      </c>
      <c r="B195" s="3">
        <v>1</v>
      </c>
    </row>
    <row r="196" spans="1:2" ht="15">
      <c r="A196" s="127" t="s">
        <v>3323</v>
      </c>
      <c r="B196" s="3"/>
    </row>
    <row r="197" spans="1:2" ht="15">
      <c r="A197" s="128" t="s">
        <v>3279</v>
      </c>
      <c r="B197" s="3">
        <v>1</v>
      </c>
    </row>
    <row r="198" spans="1:2" ht="15">
      <c r="A198" s="128" t="s">
        <v>3285</v>
      </c>
      <c r="B198" s="3">
        <v>1</v>
      </c>
    </row>
    <row r="199" spans="1:2" ht="15">
      <c r="A199" s="128" t="s">
        <v>3270</v>
      </c>
      <c r="B199" s="3">
        <v>1</v>
      </c>
    </row>
    <row r="200" spans="1:2" ht="15">
      <c r="A200" s="128" t="s">
        <v>3300</v>
      </c>
      <c r="B200" s="3">
        <v>2</v>
      </c>
    </row>
    <row r="201" spans="1:2" ht="15">
      <c r="A201" s="126" t="s">
        <v>3324</v>
      </c>
      <c r="B201" s="3"/>
    </row>
    <row r="202" spans="1:2" ht="15">
      <c r="A202" s="127" t="s">
        <v>3325</v>
      </c>
      <c r="B202" s="3"/>
    </row>
    <row r="203" spans="1:2" ht="15">
      <c r="A203" s="128" t="s">
        <v>3284</v>
      </c>
      <c r="B203" s="3">
        <v>1</v>
      </c>
    </row>
    <row r="204" spans="1:2" ht="15">
      <c r="A204" s="128" t="s">
        <v>3304</v>
      </c>
      <c r="B204" s="3">
        <v>1</v>
      </c>
    </row>
    <row r="205" spans="1:2" ht="15">
      <c r="A205" s="128" t="s">
        <v>3266</v>
      </c>
      <c r="B205" s="3">
        <v>1</v>
      </c>
    </row>
    <row r="206" spans="1:2" ht="15">
      <c r="A206" s="128" t="s">
        <v>3281</v>
      </c>
      <c r="B206" s="3">
        <v>1</v>
      </c>
    </row>
    <row r="207" spans="1:2" ht="15">
      <c r="A207" s="127" t="s">
        <v>3326</v>
      </c>
      <c r="B207" s="3"/>
    </row>
    <row r="208" spans="1:2" ht="15">
      <c r="A208" s="128" t="s">
        <v>3302</v>
      </c>
      <c r="B208" s="3">
        <v>1</v>
      </c>
    </row>
    <row r="209" spans="1:2" ht="15">
      <c r="A209" s="127" t="s">
        <v>3327</v>
      </c>
      <c r="B209" s="3"/>
    </row>
    <row r="210" spans="1:2" ht="15">
      <c r="A210" s="128" t="s">
        <v>3274</v>
      </c>
      <c r="B210" s="3">
        <v>1</v>
      </c>
    </row>
    <row r="211" spans="1:2" ht="15">
      <c r="A211" s="128" t="s">
        <v>3286</v>
      </c>
      <c r="B211" s="3">
        <v>1</v>
      </c>
    </row>
    <row r="212" spans="1:2" ht="15">
      <c r="A212" s="127" t="s">
        <v>3328</v>
      </c>
      <c r="B212" s="3"/>
    </row>
    <row r="213" spans="1:2" ht="15">
      <c r="A213" s="128" t="s">
        <v>3308</v>
      </c>
      <c r="B213" s="3">
        <v>1</v>
      </c>
    </row>
    <row r="214" spans="1:2" ht="15">
      <c r="A214" s="128" t="s">
        <v>3263</v>
      </c>
      <c r="B214" s="3">
        <v>1</v>
      </c>
    </row>
    <row r="215" spans="1:2" ht="15">
      <c r="A215" s="128" t="s">
        <v>3285</v>
      </c>
      <c r="B215" s="3">
        <v>1</v>
      </c>
    </row>
    <row r="216" spans="1:2" ht="15">
      <c r="A216" s="128" t="s">
        <v>3300</v>
      </c>
      <c r="B216" s="3">
        <v>1</v>
      </c>
    </row>
    <row r="217" spans="1:2" ht="15">
      <c r="A217" s="127" t="s">
        <v>3329</v>
      </c>
      <c r="B217" s="3"/>
    </row>
    <row r="218" spans="1:2" ht="15">
      <c r="A218" s="128" t="s">
        <v>3289</v>
      </c>
      <c r="B218" s="3">
        <v>2</v>
      </c>
    </row>
    <row r="219" spans="1:2" ht="15">
      <c r="A219" s="128" t="s">
        <v>3272</v>
      </c>
      <c r="B219" s="3">
        <v>1</v>
      </c>
    </row>
    <row r="220" spans="1:2" ht="15">
      <c r="A220" s="127" t="s">
        <v>3330</v>
      </c>
      <c r="B220" s="3"/>
    </row>
    <row r="221" spans="1:2" ht="15">
      <c r="A221" s="128" t="s">
        <v>3285</v>
      </c>
      <c r="B221" s="3">
        <v>1</v>
      </c>
    </row>
    <row r="222" spans="1:2" ht="15">
      <c r="A222" s="125" t="s">
        <v>3257</v>
      </c>
      <c r="B222" s="3">
        <v>189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1171</v>
      </c>
      <c r="AE2" s="13" t="s">
        <v>1172</v>
      </c>
      <c r="AF2" s="13" t="s">
        <v>1173</v>
      </c>
      <c r="AG2" s="13" t="s">
        <v>1174</v>
      </c>
      <c r="AH2" s="13" t="s">
        <v>1175</v>
      </c>
      <c r="AI2" s="13" t="s">
        <v>1176</v>
      </c>
      <c r="AJ2" s="13" t="s">
        <v>1177</v>
      </c>
      <c r="AK2" s="13" t="s">
        <v>1178</v>
      </c>
      <c r="AL2" s="13" t="s">
        <v>1179</v>
      </c>
      <c r="AM2" s="13" t="s">
        <v>1180</v>
      </c>
      <c r="AN2" s="13" t="s">
        <v>1181</v>
      </c>
      <c r="AO2" s="13" t="s">
        <v>1182</v>
      </c>
      <c r="AP2" s="13" t="s">
        <v>1183</v>
      </c>
      <c r="AQ2" s="13" t="s">
        <v>1184</v>
      </c>
      <c r="AR2" s="13" t="s">
        <v>1185</v>
      </c>
      <c r="AS2" s="13" t="s">
        <v>192</v>
      </c>
      <c r="AT2" s="13" t="s">
        <v>1186</v>
      </c>
      <c r="AU2" s="13" t="s">
        <v>1187</v>
      </c>
      <c r="AV2" s="13" t="s">
        <v>1188</v>
      </c>
      <c r="AW2" s="13" t="s">
        <v>1189</v>
      </c>
      <c r="AX2" s="13" t="s">
        <v>1190</v>
      </c>
      <c r="AY2" s="13" t="s">
        <v>1191</v>
      </c>
      <c r="AZ2" s="13" t="s">
        <v>2355</v>
      </c>
      <c r="BA2" s="115" t="s">
        <v>2722</v>
      </c>
      <c r="BB2" s="115" t="s">
        <v>2725</v>
      </c>
      <c r="BC2" s="115" t="s">
        <v>2727</v>
      </c>
      <c r="BD2" s="115" t="s">
        <v>2729</v>
      </c>
      <c r="BE2" s="115" t="s">
        <v>2730</v>
      </c>
      <c r="BF2" s="115" t="s">
        <v>2732</v>
      </c>
      <c r="BG2" s="115" t="s">
        <v>2733</v>
      </c>
      <c r="BH2" s="115" t="s">
        <v>2827</v>
      </c>
      <c r="BI2" s="115" t="s">
        <v>2845</v>
      </c>
      <c r="BJ2" s="115" t="s">
        <v>2935</v>
      </c>
      <c r="BK2" s="115" t="s">
        <v>3223</v>
      </c>
      <c r="BL2" s="115" t="s">
        <v>3224</v>
      </c>
      <c r="BM2" s="115" t="s">
        <v>3225</v>
      </c>
      <c r="BN2" s="115" t="s">
        <v>3226</v>
      </c>
      <c r="BO2" s="115" t="s">
        <v>3227</v>
      </c>
      <c r="BP2" s="115" t="s">
        <v>3228</v>
      </c>
      <c r="BQ2" s="115" t="s">
        <v>3229</v>
      </c>
      <c r="BR2" s="115" t="s">
        <v>3230</v>
      </c>
      <c r="BS2" s="115" t="s">
        <v>3232</v>
      </c>
      <c r="BT2" s="3"/>
      <c r="BU2" s="3"/>
    </row>
    <row r="3" spans="1:73" ht="15" customHeight="1">
      <c r="A3" s="64" t="s">
        <v>212</v>
      </c>
      <c r="B3" s="65"/>
      <c r="C3" s="65" t="s">
        <v>64</v>
      </c>
      <c r="D3" s="66">
        <v>166.1643394575678</v>
      </c>
      <c r="E3" s="68"/>
      <c r="F3" s="100" t="s">
        <v>592</v>
      </c>
      <c r="G3" s="65"/>
      <c r="H3" s="69" t="s">
        <v>212</v>
      </c>
      <c r="I3" s="70"/>
      <c r="J3" s="70"/>
      <c r="K3" s="69" t="s">
        <v>2106</v>
      </c>
      <c r="L3" s="73">
        <v>1</v>
      </c>
      <c r="M3" s="74">
        <v>2051.9931640625</v>
      </c>
      <c r="N3" s="74">
        <v>5638.091796875</v>
      </c>
      <c r="O3" s="75"/>
      <c r="P3" s="76"/>
      <c r="Q3" s="76"/>
      <c r="R3" s="48"/>
      <c r="S3" s="48">
        <v>1</v>
      </c>
      <c r="T3" s="48">
        <v>1</v>
      </c>
      <c r="U3" s="49">
        <v>0</v>
      </c>
      <c r="V3" s="49">
        <v>0</v>
      </c>
      <c r="W3" s="49">
        <v>0</v>
      </c>
      <c r="X3" s="49">
        <v>0.999997</v>
      </c>
      <c r="Y3" s="49">
        <v>0</v>
      </c>
      <c r="Z3" s="49" t="s">
        <v>2358</v>
      </c>
      <c r="AA3" s="71">
        <v>3</v>
      </c>
      <c r="AB3" s="71"/>
      <c r="AC3" s="72"/>
      <c r="AD3" s="78" t="s">
        <v>1192</v>
      </c>
      <c r="AE3" s="78">
        <v>393</v>
      </c>
      <c r="AF3" s="78">
        <v>147</v>
      </c>
      <c r="AG3" s="78">
        <v>2822</v>
      </c>
      <c r="AH3" s="78">
        <v>2292</v>
      </c>
      <c r="AI3" s="78"/>
      <c r="AJ3" s="78" t="s">
        <v>1364</v>
      </c>
      <c r="AK3" s="78" t="s">
        <v>1518</v>
      </c>
      <c r="AL3" s="78"/>
      <c r="AM3" s="78"/>
      <c r="AN3" s="80">
        <v>41606.94967592593</v>
      </c>
      <c r="AO3" s="83" t="s">
        <v>1699</v>
      </c>
      <c r="AP3" s="78" t="b">
        <v>1</v>
      </c>
      <c r="AQ3" s="78" t="b">
        <v>0</v>
      </c>
      <c r="AR3" s="78" t="b">
        <v>1</v>
      </c>
      <c r="AS3" s="78" t="s">
        <v>1096</v>
      </c>
      <c r="AT3" s="78">
        <v>7</v>
      </c>
      <c r="AU3" s="83" t="s">
        <v>1852</v>
      </c>
      <c r="AV3" s="78" t="b">
        <v>0</v>
      </c>
      <c r="AW3" s="78" t="s">
        <v>1931</v>
      </c>
      <c r="AX3" s="83" t="s">
        <v>1932</v>
      </c>
      <c r="AY3" s="78" t="s">
        <v>66</v>
      </c>
      <c r="AZ3" s="78" t="str">
        <f>REPLACE(INDEX(GroupVertices[Group],MATCH(Vertices[[#This Row],[Vertex]],GroupVertices[Vertex],0)),1,1,"")</f>
        <v>1</v>
      </c>
      <c r="BA3" s="48" t="s">
        <v>490</v>
      </c>
      <c r="BB3" s="48" t="s">
        <v>490</v>
      </c>
      <c r="BC3" s="48" t="s">
        <v>516</v>
      </c>
      <c r="BD3" s="48" t="s">
        <v>516</v>
      </c>
      <c r="BE3" s="48" t="s">
        <v>525</v>
      </c>
      <c r="BF3" s="48" t="s">
        <v>525</v>
      </c>
      <c r="BG3" s="116" t="s">
        <v>2734</v>
      </c>
      <c r="BH3" s="116" t="s">
        <v>2734</v>
      </c>
      <c r="BI3" s="116" t="s">
        <v>2846</v>
      </c>
      <c r="BJ3" s="116" t="s">
        <v>2846</v>
      </c>
      <c r="BK3" s="116">
        <v>4</v>
      </c>
      <c r="BL3" s="120">
        <v>16</v>
      </c>
      <c r="BM3" s="116">
        <v>1</v>
      </c>
      <c r="BN3" s="120">
        <v>4</v>
      </c>
      <c r="BO3" s="116">
        <v>0</v>
      </c>
      <c r="BP3" s="120">
        <v>0</v>
      </c>
      <c r="BQ3" s="116">
        <v>20</v>
      </c>
      <c r="BR3" s="120">
        <v>80</v>
      </c>
      <c r="BS3" s="116">
        <v>25</v>
      </c>
      <c r="BT3" s="3"/>
      <c r="BU3" s="3"/>
    </row>
    <row r="4" spans="1:76" ht="15">
      <c r="A4" s="64" t="s">
        <v>213</v>
      </c>
      <c r="B4" s="65"/>
      <c r="C4" s="65" t="s">
        <v>64</v>
      </c>
      <c r="D4" s="66">
        <v>163.11440069991252</v>
      </c>
      <c r="E4" s="68"/>
      <c r="F4" s="100" t="s">
        <v>653</v>
      </c>
      <c r="G4" s="65"/>
      <c r="H4" s="69" t="s">
        <v>213</v>
      </c>
      <c r="I4" s="70"/>
      <c r="J4" s="70"/>
      <c r="K4" s="69" t="s">
        <v>2107</v>
      </c>
      <c r="L4" s="73">
        <v>1</v>
      </c>
      <c r="M4" s="74">
        <v>7700.65966796875</v>
      </c>
      <c r="N4" s="74">
        <v>6381.71484375</v>
      </c>
      <c r="O4" s="75"/>
      <c r="P4" s="76"/>
      <c r="Q4" s="76"/>
      <c r="R4" s="86"/>
      <c r="S4" s="48">
        <v>0</v>
      </c>
      <c r="T4" s="48">
        <v>1</v>
      </c>
      <c r="U4" s="49">
        <v>0</v>
      </c>
      <c r="V4" s="49">
        <v>0.2</v>
      </c>
      <c r="W4" s="49">
        <v>0</v>
      </c>
      <c r="X4" s="49">
        <v>0.610685</v>
      </c>
      <c r="Y4" s="49">
        <v>0</v>
      </c>
      <c r="Z4" s="49">
        <v>0</v>
      </c>
      <c r="AA4" s="71">
        <v>4</v>
      </c>
      <c r="AB4" s="71"/>
      <c r="AC4" s="72"/>
      <c r="AD4" s="78" t="s">
        <v>1193</v>
      </c>
      <c r="AE4" s="78">
        <v>207</v>
      </c>
      <c r="AF4" s="78">
        <v>43</v>
      </c>
      <c r="AG4" s="78">
        <v>184</v>
      </c>
      <c r="AH4" s="78">
        <v>12672</v>
      </c>
      <c r="AI4" s="78"/>
      <c r="AJ4" s="78"/>
      <c r="AK4" s="78"/>
      <c r="AL4" s="78"/>
      <c r="AM4" s="78"/>
      <c r="AN4" s="80">
        <v>43448.9521875</v>
      </c>
      <c r="AO4" s="78"/>
      <c r="AP4" s="78" t="b">
        <v>1</v>
      </c>
      <c r="AQ4" s="78" t="b">
        <v>1</v>
      </c>
      <c r="AR4" s="78" t="b">
        <v>0</v>
      </c>
      <c r="AS4" s="78" t="s">
        <v>1096</v>
      </c>
      <c r="AT4" s="78">
        <v>0</v>
      </c>
      <c r="AU4" s="78"/>
      <c r="AV4" s="78" t="b">
        <v>0</v>
      </c>
      <c r="AW4" s="78" t="s">
        <v>1931</v>
      </c>
      <c r="AX4" s="83" t="s">
        <v>1933</v>
      </c>
      <c r="AY4" s="78" t="s">
        <v>66</v>
      </c>
      <c r="AZ4" s="78" t="str">
        <f>REPLACE(INDEX(GroupVertices[Group],MATCH(Vertices[[#This Row],[Vertex]],GroupVertices[Vertex],0)),1,1,"")</f>
        <v>11</v>
      </c>
      <c r="BA4" s="48"/>
      <c r="BB4" s="48"/>
      <c r="BC4" s="48"/>
      <c r="BD4" s="48"/>
      <c r="BE4" s="48"/>
      <c r="BF4" s="48"/>
      <c r="BG4" s="116" t="s">
        <v>2735</v>
      </c>
      <c r="BH4" s="116" t="s">
        <v>2735</v>
      </c>
      <c r="BI4" s="116" t="s">
        <v>2847</v>
      </c>
      <c r="BJ4" s="116" t="s">
        <v>2847</v>
      </c>
      <c r="BK4" s="116">
        <v>1</v>
      </c>
      <c r="BL4" s="120">
        <v>12.5</v>
      </c>
      <c r="BM4" s="116">
        <v>0</v>
      </c>
      <c r="BN4" s="120">
        <v>0</v>
      </c>
      <c r="BO4" s="116">
        <v>0</v>
      </c>
      <c r="BP4" s="120">
        <v>0</v>
      </c>
      <c r="BQ4" s="116">
        <v>7</v>
      </c>
      <c r="BR4" s="120">
        <v>87.5</v>
      </c>
      <c r="BS4" s="116">
        <v>8</v>
      </c>
      <c r="BT4" s="2"/>
      <c r="BU4" s="3"/>
      <c r="BV4" s="3"/>
      <c r="BW4" s="3"/>
      <c r="BX4" s="3"/>
    </row>
    <row r="5" spans="1:76" ht="15">
      <c r="A5" s="64" t="s">
        <v>315</v>
      </c>
      <c r="B5" s="65"/>
      <c r="C5" s="65" t="s">
        <v>64</v>
      </c>
      <c r="D5" s="66">
        <v>212.49994750656168</v>
      </c>
      <c r="E5" s="68"/>
      <c r="F5" s="100" t="s">
        <v>1865</v>
      </c>
      <c r="G5" s="65"/>
      <c r="H5" s="69" t="s">
        <v>315</v>
      </c>
      <c r="I5" s="70"/>
      <c r="J5" s="70"/>
      <c r="K5" s="69" t="s">
        <v>2108</v>
      </c>
      <c r="L5" s="73">
        <v>153.6412213740458</v>
      </c>
      <c r="M5" s="74">
        <v>7700.65966796875</v>
      </c>
      <c r="N5" s="74">
        <v>5546.50390625</v>
      </c>
      <c r="O5" s="75"/>
      <c r="P5" s="76"/>
      <c r="Q5" s="76"/>
      <c r="R5" s="86"/>
      <c r="S5" s="48">
        <v>2</v>
      </c>
      <c r="T5" s="48">
        <v>3</v>
      </c>
      <c r="U5" s="49">
        <v>6</v>
      </c>
      <c r="V5" s="49">
        <v>0.333333</v>
      </c>
      <c r="W5" s="49">
        <v>0</v>
      </c>
      <c r="X5" s="49">
        <v>2.167932</v>
      </c>
      <c r="Y5" s="49">
        <v>0</v>
      </c>
      <c r="Z5" s="49">
        <v>0</v>
      </c>
      <c r="AA5" s="71">
        <v>5</v>
      </c>
      <c r="AB5" s="71"/>
      <c r="AC5" s="72"/>
      <c r="AD5" s="78" t="s">
        <v>1194</v>
      </c>
      <c r="AE5" s="78">
        <v>162</v>
      </c>
      <c r="AF5" s="78">
        <v>1727</v>
      </c>
      <c r="AG5" s="78">
        <v>4408</v>
      </c>
      <c r="AH5" s="78">
        <v>7023</v>
      </c>
      <c r="AI5" s="78"/>
      <c r="AJ5" s="78" t="s">
        <v>1365</v>
      </c>
      <c r="AK5" s="78" t="s">
        <v>1132</v>
      </c>
      <c r="AL5" s="83" t="s">
        <v>1629</v>
      </c>
      <c r="AM5" s="78"/>
      <c r="AN5" s="80">
        <v>43350.72833333333</v>
      </c>
      <c r="AO5" s="83" t="s">
        <v>1700</v>
      </c>
      <c r="AP5" s="78" t="b">
        <v>1</v>
      </c>
      <c r="AQ5" s="78" t="b">
        <v>0</v>
      </c>
      <c r="AR5" s="78" t="b">
        <v>0</v>
      </c>
      <c r="AS5" s="78"/>
      <c r="AT5" s="78">
        <v>5</v>
      </c>
      <c r="AU5" s="78"/>
      <c r="AV5" s="78" t="b">
        <v>0</v>
      </c>
      <c r="AW5" s="78" t="s">
        <v>1931</v>
      </c>
      <c r="AX5" s="83" t="s">
        <v>1934</v>
      </c>
      <c r="AY5" s="78" t="s">
        <v>66</v>
      </c>
      <c r="AZ5" s="78" t="str">
        <f>REPLACE(INDEX(GroupVertices[Group],MATCH(Vertices[[#This Row],[Vertex]],GroupVertices[Vertex],0)),1,1,"")</f>
        <v>11</v>
      </c>
      <c r="BA5" s="48"/>
      <c r="BB5" s="48"/>
      <c r="BC5" s="48"/>
      <c r="BD5" s="48"/>
      <c r="BE5" s="48"/>
      <c r="BF5" s="48"/>
      <c r="BG5" s="116" t="s">
        <v>2736</v>
      </c>
      <c r="BH5" s="116" t="s">
        <v>2828</v>
      </c>
      <c r="BI5" s="116" t="s">
        <v>2848</v>
      </c>
      <c r="BJ5" s="116" t="s">
        <v>2848</v>
      </c>
      <c r="BK5" s="116">
        <v>2</v>
      </c>
      <c r="BL5" s="120">
        <v>8.695652173913043</v>
      </c>
      <c r="BM5" s="116">
        <v>0</v>
      </c>
      <c r="BN5" s="120">
        <v>0</v>
      </c>
      <c r="BO5" s="116">
        <v>0</v>
      </c>
      <c r="BP5" s="120">
        <v>0</v>
      </c>
      <c r="BQ5" s="116">
        <v>21</v>
      </c>
      <c r="BR5" s="120">
        <v>91.30434782608695</v>
      </c>
      <c r="BS5" s="116">
        <v>23</v>
      </c>
      <c r="BT5" s="2"/>
      <c r="BU5" s="3"/>
      <c r="BV5" s="3"/>
      <c r="BW5" s="3"/>
      <c r="BX5" s="3"/>
    </row>
    <row r="6" spans="1:76" ht="15">
      <c r="A6" s="64" t="s">
        <v>214</v>
      </c>
      <c r="B6" s="65"/>
      <c r="C6" s="65" t="s">
        <v>64</v>
      </c>
      <c r="D6" s="66">
        <v>166.2816447944007</v>
      </c>
      <c r="E6" s="68"/>
      <c r="F6" s="100" t="s">
        <v>593</v>
      </c>
      <c r="G6" s="65"/>
      <c r="H6" s="69" t="s">
        <v>214</v>
      </c>
      <c r="I6" s="70"/>
      <c r="J6" s="70"/>
      <c r="K6" s="69" t="s">
        <v>2109</v>
      </c>
      <c r="L6" s="73">
        <v>1</v>
      </c>
      <c r="M6" s="74">
        <v>1521.398681640625</v>
      </c>
      <c r="N6" s="74">
        <v>5638.091796875</v>
      </c>
      <c r="O6" s="75"/>
      <c r="P6" s="76"/>
      <c r="Q6" s="76"/>
      <c r="R6" s="86"/>
      <c r="S6" s="48">
        <v>1</v>
      </c>
      <c r="T6" s="48">
        <v>1</v>
      </c>
      <c r="U6" s="49">
        <v>0</v>
      </c>
      <c r="V6" s="49">
        <v>0</v>
      </c>
      <c r="W6" s="49">
        <v>0</v>
      </c>
      <c r="X6" s="49">
        <v>0.999997</v>
      </c>
      <c r="Y6" s="49">
        <v>0</v>
      </c>
      <c r="Z6" s="49" t="s">
        <v>2358</v>
      </c>
      <c r="AA6" s="71">
        <v>6</v>
      </c>
      <c r="AB6" s="71"/>
      <c r="AC6" s="72"/>
      <c r="AD6" s="78" t="s">
        <v>1195</v>
      </c>
      <c r="AE6" s="78">
        <v>143</v>
      </c>
      <c r="AF6" s="78">
        <v>151</v>
      </c>
      <c r="AG6" s="78">
        <v>4181</v>
      </c>
      <c r="AH6" s="78">
        <v>795</v>
      </c>
      <c r="AI6" s="78"/>
      <c r="AJ6" s="78" t="s">
        <v>1366</v>
      </c>
      <c r="AK6" s="78"/>
      <c r="AL6" s="78"/>
      <c r="AM6" s="78"/>
      <c r="AN6" s="80">
        <v>40664.01111111111</v>
      </c>
      <c r="AO6" s="83" t="s">
        <v>1701</v>
      </c>
      <c r="AP6" s="78" t="b">
        <v>0</v>
      </c>
      <c r="AQ6" s="78" t="b">
        <v>0</v>
      </c>
      <c r="AR6" s="78" t="b">
        <v>0</v>
      </c>
      <c r="AS6" s="78" t="s">
        <v>1097</v>
      </c>
      <c r="AT6" s="78">
        <v>2</v>
      </c>
      <c r="AU6" s="83" t="s">
        <v>1853</v>
      </c>
      <c r="AV6" s="78" t="b">
        <v>0</v>
      </c>
      <c r="AW6" s="78" t="s">
        <v>1931</v>
      </c>
      <c r="AX6" s="83" t="s">
        <v>1935</v>
      </c>
      <c r="AY6" s="78" t="s">
        <v>66</v>
      </c>
      <c r="AZ6" s="78" t="str">
        <f>REPLACE(INDEX(GroupVertices[Group],MATCH(Vertices[[#This Row],[Vertex]],GroupVertices[Vertex],0)),1,1,"")</f>
        <v>1</v>
      </c>
      <c r="BA6" s="48" t="s">
        <v>491</v>
      </c>
      <c r="BB6" s="48" t="s">
        <v>491</v>
      </c>
      <c r="BC6" s="48" t="s">
        <v>517</v>
      </c>
      <c r="BD6" s="48" t="s">
        <v>517</v>
      </c>
      <c r="BE6" s="48"/>
      <c r="BF6" s="48"/>
      <c r="BG6" s="116" t="s">
        <v>2737</v>
      </c>
      <c r="BH6" s="116" t="s">
        <v>2737</v>
      </c>
      <c r="BI6" s="116" t="s">
        <v>2849</v>
      </c>
      <c r="BJ6" s="116" t="s">
        <v>2849</v>
      </c>
      <c r="BK6" s="116">
        <v>0</v>
      </c>
      <c r="BL6" s="120">
        <v>0</v>
      </c>
      <c r="BM6" s="116">
        <v>0</v>
      </c>
      <c r="BN6" s="120">
        <v>0</v>
      </c>
      <c r="BO6" s="116">
        <v>0</v>
      </c>
      <c r="BP6" s="120">
        <v>0</v>
      </c>
      <c r="BQ6" s="116">
        <v>18</v>
      </c>
      <c r="BR6" s="120">
        <v>100</v>
      </c>
      <c r="BS6" s="116">
        <v>18</v>
      </c>
      <c r="BT6" s="2"/>
      <c r="BU6" s="3"/>
      <c r="BV6" s="3"/>
      <c r="BW6" s="3"/>
      <c r="BX6" s="3"/>
    </row>
    <row r="7" spans="1:76" ht="15">
      <c r="A7" s="64" t="s">
        <v>215</v>
      </c>
      <c r="B7" s="65"/>
      <c r="C7" s="65" t="s">
        <v>64</v>
      </c>
      <c r="D7" s="66">
        <v>173.9944706911636</v>
      </c>
      <c r="E7" s="68"/>
      <c r="F7" s="100" t="s">
        <v>1866</v>
      </c>
      <c r="G7" s="65"/>
      <c r="H7" s="69" t="s">
        <v>215</v>
      </c>
      <c r="I7" s="70"/>
      <c r="J7" s="70"/>
      <c r="K7" s="69" t="s">
        <v>2110</v>
      </c>
      <c r="L7" s="73">
        <v>1</v>
      </c>
      <c r="M7" s="74">
        <v>9560.447265625</v>
      </c>
      <c r="N7" s="74">
        <v>4467.2001953125</v>
      </c>
      <c r="O7" s="75"/>
      <c r="P7" s="76"/>
      <c r="Q7" s="76"/>
      <c r="R7" s="86"/>
      <c r="S7" s="48">
        <v>2</v>
      </c>
      <c r="T7" s="48">
        <v>1</v>
      </c>
      <c r="U7" s="49">
        <v>0</v>
      </c>
      <c r="V7" s="49">
        <v>1</v>
      </c>
      <c r="W7" s="49">
        <v>0</v>
      </c>
      <c r="X7" s="49">
        <v>1.298241</v>
      </c>
      <c r="Y7" s="49">
        <v>0</v>
      </c>
      <c r="Z7" s="49">
        <v>0</v>
      </c>
      <c r="AA7" s="71">
        <v>7</v>
      </c>
      <c r="AB7" s="71"/>
      <c r="AC7" s="72"/>
      <c r="AD7" s="78" t="s">
        <v>1196</v>
      </c>
      <c r="AE7" s="78">
        <v>101</v>
      </c>
      <c r="AF7" s="78">
        <v>414</v>
      </c>
      <c r="AG7" s="78">
        <v>639</v>
      </c>
      <c r="AH7" s="78">
        <v>279</v>
      </c>
      <c r="AI7" s="78"/>
      <c r="AJ7" s="78" t="s">
        <v>1367</v>
      </c>
      <c r="AK7" s="78" t="s">
        <v>1519</v>
      </c>
      <c r="AL7" s="78"/>
      <c r="AM7" s="78"/>
      <c r="AN7" s="80">
        <v>42980.65841435185</v>
      </c>
      <c r="AO7" s="83" t="s">
        <v>1702</v>
      </c>
      <c r="AP7" s="78" t="b">
        <v>1</v>
      </c>
      <c r="AQ7" s="78" t="b">
        <v>0</v>
      </c>
      <c r="AR7" s="78" t="b">
        <v>1</v>
      </c>
      <c r="AS7" s="78" t="s">
        <v>1097</v>
      </c>
      <c r="AT7" s="78">
        <v>4</v>
      </c>
      <c r="AU7" s="78"/>
      <c r="AV7" s="78" t="b">
        <v>0</v>
      </c>
      <c r="AW7" s="78" t="s">
        <v>1931</v>
      </c>
      <c r="AX7" s="83" t="s">
        <v>1936</v>
      </c>
      <c r="AY7" s="78" t="s">
        <v>66</v>
      </c>
      <c r="AZ7" s="78" t="str">
        <f>REPLACE(INDEX(GroupVertices[Group],MATCH(Vertices[[#This Row],[Vertex]],GroupVertices[Vertex],0)),1,1,"")</f>
        <v>24</v>
      </c>
      <c r="BA7" s="48"/>
      <c r="BB7" s="48"/>
      <c r="BC7" s="48"/>
      <c r="BD7" s="48"/>
      <c r="BE7" s="48"/>
      <c r="BF7" s="48"/>
      <c r="BG7" s="116" t="s">
        <v>2738</v>
      </c>
      <c r="BH7" s="116" t="s">
        <v>2738</v>
      </c>
      <c r="BI7" s="116" t="s">
        <v>2850</v>
      </c>
      <c r="BJ7" s="116" t="s">
        <v>2850</v>
      </c>
      <c r="BK7" s="116">
        <v>0</v>
      </c>
      <c r="BL7" s="120">
        <v>0</v>
      </c>
      <c r="BM7" s="116">
        <v>0</v>
      </c>
      <c r="BN7" s="120">
        <v>0</v>
      </c>
      <c r="BO7" s="116">
        <v>0</v>
      </c>
      <c r="BP7" s="120">
        <v>0</v>
      </c>
      <c r="BQ7" s="116">
        <v>48</v>
      </c>
      <c r="BR7" s="120">
        <v>100</v>
      </c>
      <c r="BS7" s="116">
        <v>48</v>
      </c>
      <c r="BT7" s="2"/>
      <c r="BU7" s="3"/>
      <c r="BV7" s="3"/>
      <c r="BW7" s="3"/>
      <c r="BX7" s="3"/>
    </row>
    <row r="8" spans="1:76" ht="15">
      <c r="A8" s="64" t="s">
        <v>216</v>
      </c>
      <c r="B8" s="65"/>
      <c r="C8" s="65" t="s">
        <v>64</v>
      </c>
      <c r="D8" s="66">
        <v>164.52206474190726</v>
      </c>
      <c r="E8" s="68"/>
      <c r="F8" s="100" t="s">
        <v>594</v>
      </c>
      <c r="G8" s="65"/>
      <c r="H8" s="69" t="s">
        <v>216</v>
      </c>
      <c r="I8" s="70"/>
      <c r="J8" s="70"/>
      <c r="K8" s="69" t="s">
        <v>2111</v>
      </c>
      <c r="L8" s="73">
        <v>1</v>
      </c>
      <c r="M8" s="74">
        <v>9560.447265625</v>
      </c>
      <c r="N8" s="74">
        <v>3849.614990234375</v>
      </c>
      <c r="O8" s="75"/>
      <c r="P8" s="76"/>
      <c r="Q8" s="76"/>
      <c r="R8" s="86"/>
      <c r="S8" s="48">
        <v>0</v>
      </c>
      <c r="T8" s="48">
        <v>1</v>
      </c>
      <c r="U8" s="49">
        <v>0</v>
      </c>
      <c r="V8" s="49">
        <v>1</v>
      </c>
      <c r="W8" s="49">
        <v>0</v>
      </c>
      <c r="X8" s="49">
        <v>0.701752</v>
      </c>
      <c r="Y8" s="49">
        <v>0</v>
      </c>
      <c r="Z8" s="49">
        <v>0</v>
      </c>
      <c r="AA8" s="71">
        <v>8</v>
      </c>
      <c r="AB8" s="71"/>
      <c r="AC8" s="72"/>
      <c r="AD8" s="78" t="s">
        <v>1197</v>
      </c>
      <c r="AE8" s="78">
        <v>364</v>
      </c>
      <c r="AF8" s="78">
        <v>91</v>
      </c>
      <c r="AG8" s="78">
        <v>3636</v>
      </c>
      <c r="AH8" s="78">
        <v>7666</v>
      </c>
      <c r="AI8" s="78"/>
      <c r="AJ8" s="78" t="s">
        <v>1368</v>
      </c>
      <c r="AK8" s="78"/>
      <c r="AL8" s="78"/>
      <c r="AM8" s="78"/>
      <c r="AN8" s="80">
        <v>40614.62912037037</v>
      </c>
      <c r="AO8" s="83" t="s">
        <v>1703</v>
      </c>
      <c r="AP8" s="78" t="b">
        <v>1</v>
      </c>
      <c r="AQ8" s="78" t="b">
        <v>0</v>
      </c>
      <c r="AR8" s="78" t="b">
        <v>1</v>
      </c>
      <c r="AS8" s="78" t="s">
        <v>1097</v>
      </c>
      <c r="AT8" s="78">
        <v>0</v>
      </c>
      <c r="AU8" s="83" t="s">
        <v>1852</v>
      </c>
      <c r="AV8" s="78" t="b">
        <v>0</v>
      </c>
      <c r="AW8" s="78" t="s">
        <v>1931</v>
      </c>
      <c r="AX8" s="83" t="s">
        <v>1937</v>
      </c>
      <c r="AY8" s="78" t="s">
        <v>66</v>
      </c>
      <c r="AZ8" s="78" t="str">
        <f>REPLACE(INDEX(GroupVertices[Group],MATCH(Vertices[[#This Row],[Vertex]],GroupVertices[Vertex],0)),1,1,"")</f>
        <v>24</v>
      </c>
      <c r="BA8" s="48"/>
      <c r="BB8" s="48"/>
      <c r="BC8" s="48"/>
      <c r="BD8" s="48"/>
      <c r="BE8" s="48"/>
      <c r="BF8" s="48"/>
      <c r="BG8" s="116" t="s">
        <v>2739</v>
      </c>
      <c r="BH8" s="116" t="s">
        <v>2739</v>
      </c>
      <c r="BI8" s="116" t="s">
        <v>2851</v>
      </c>
      <c r="BJ8" s="116" t="s">
        <v>2851</v>
      </c>
      <c r="BK8" s="116">
        <v>0</v>
      </c>
      <c r="BL8" s="120">
        <v>0</v>
      </c>
      <c r="BM8" s="116">
        <v>0</v>
      </c>
      <c r="BN8" s="120">
        <v>0</v>
      </c>
      <c r="BO8" s="116">
        <v>0</v>
      </c>
      <c r="BP8" s="120">
        <v>0</v>
      </c>
      <c r="BQ8" s="116">
        <v>25</v>
      </c>
      <c r="BR8" s="120">
        <v>100</v>
      </c>
      <c r="BS8" s="116">
        <v>25</v>
      </c>
      <c r="BT8" s="2"/>
      <c r="BU8" s="3"/>
      <c r="BV8" s="3"/>
      <c r="BW8" s="3"/>
      <c r="BX8" s="3"/>
    </row>
    <row r="9" spans="1:76" ht="15">
      <c r="A9" s="64" t="s">
        <v>217</v>
      </c>
      <c r="B9" s="65"/>
      <c r="C9" s="65" t="s">
        <v>64</v>
      </c>
      <c r="D9" s="66">
        <v>181.79527559055117</v>
      </c>
      <c r="E9" s="68"/>
      <c r="F9" s="100" t="s">
        <v>595</v>
      </c>
      <c r="G9" s="65"/>
      <c r="H9" s="69" t="s">
        <v>217</v>
      </c>
      <c r="I9" s="70"/>
      <c r="J9" s="70"/>
      <c r="K9" s="69" t="s">
        <v>2112</v>
      </c>
      <c r="L9" s="73">
        <v>1</v>
      </c>
      <c r="M9" s="74">
        <v>8472.1875</v>
      </c>
      <c r="N9" s="74">
        <v>7987.3583984375</v>
      </c>
      <c r="O9" s="75"/>
      <c r="P9" s="76"/>
      <c r="Q9" s="76"/>
      <c r="R9" s="86"/>
      <c r="S9" s="48">
        <v>0</v>
      </c>
      <c r="T9" s="48">
        <v>2</v>
      </c>
      <c r="U9" s="49">
        <v>0</v>
      </c>
      <c r="V9" s="49">
        <v>0.083333</v>
      </c>
      <c r="W9" s="49">
        <v>2E-06</v>
      </c>
      <c r="X9" s="49">
        <v>0.629146</v>
      </c>
      <c r="Y9" s="49">
        <v>1</v>
      </c>
      <c r="Z9" s="49">
        <v>0</v>
      </c>
      <c r="AA9" s="71">
        <v>9</v>
      </c>
      <c r="AB9" s="71"/>
      <c r="AC9" s="72"/>
      <c r="AD9" s="78" t="s">
        <v>1198</v>
      </c>
      <c r="AE9" s="78">
        <v>894</v>
      </c>
      <c r="AF9" s="78">
        <v>680</v>
      </c>
      <c r="AG9" s="78">
        <v>11191</v>
      </c>
      <c r="AH9" s="78">
        <v>5323</v>
      </c>
      <c r="AI9" s="78"/>
      <c r="AJ9" s="78" t="s">
        <v>1369</v>
      </c>
      <c r="AK9" s="78" t="s">
        <v>1520</v>
      </c>
      <c r="AL9" s="83" t="s">
        <v>1630</v>
      </c>
      <c r="AM9" s="78"/>
      <c r="AN9" s="80">
        <v>40168.63417824074</v>
      </c>
      <c r="AO9" s="78"/>
      <c r="AP9" s="78" t="b">
        <v>1</v>
      </c>
      <c r="AQ9" s="78" t="b">
        <v>0</v>
      </c>
      <c r="AR9" s="78" t="b">
        <v>1</v>
      </c>
      <c r="AS9" s="78" t="s">
        <v>1098</v>
      </c>
      <c r="AT9" s="78">
        <v>16</v>
      </c>
      <c r="AU9" s="83" t="s">
        <v>1852</v>
      </c>
      <c r="AV9" s="78" t="b">
        <v>0</v>
      </c>
      <c r="AW9" s="78" t="s">
        <v>1931</v>
      </c>
      <c r="AX9" s="83" t="s">
        <v>1938</v>
      </c>
      <c r="AY9" s="78" t="s">
        <v>66</v>
      </c>
      <c r="AZ9" s="78" t="str">
        <f>REPLACE(INDEX(GroupVertices[Group],MATCH(Vertices[[#This Row],[Vertex]],GroupVertices[Vertex],0)),1,1,"")</f>
        <v>6</v>
      </c>
      <c r="BA9" s="48"/>
      <c r="BB9" s="48"/>
      <c r="BC9" s="48"/>
      <c r="BD9" s="48"/>
      <c r="BE9" s="48"/>
      <c r="BF9" s="48"/>
      <c r="BG9" s="116" t="s">
        <v>2740</v>
      </c>
      <c r="BH9" s="116" t="s">
        <v>2740</v>
      </c>
      <c r="BI9" s="116" t="s">
        <v>2852</v>
      </c>
      <c r="BJ9" s="116" t="s">
        <v>2852</v>
      </c>
      <c r="BK9" s="116">
        <v>0</v>
      </c>
      <c r="BL9" s="120">
        <v>0</v>
      </c>
      <c r="BM9" s="116">
        <v>0</v>
      </c>
      <c r="BN9" s="120">
        <v>0</v>
      </c>
      <c r="BO9" s="116">
        <v>0</v>
      </c>
      <c r="BP9" s="120">
        <v>0</v>
      </c>
      <c r="BQ9" s="116">
        <v>22</v>
      </c>
      <c r="BR9" s="120">
        <v>100</v>
      </c>
      <c r="BS9" s="116">
        <v>22</v>
      </c>
      <c r="BT9" s="2"/>
      <c r="BU9" s="3"/>
      <c r="BV9" s="3"/>
      <c r="BW9" s="3"/>
      <c r="BX9" s="3"/>
    </row>
    <row r="10" spans="1:76" ht="15">
      <c r="A10" s="64" t="s">
        <v>231</v>
      </c>
      <c r="B10" s="65"/>
      <c r="C10" s="65" t="s">
        <v>64</v>
      </c>
      <c r="D10" s="66">
        <v>186.01826771653543</v>
      </c>
      <c r="E10" s="68"/>
      <c r="F10" s="100" t="s">
        <v>602</v>
      </c>
      <c r="G10" s="65"/>
      <c r="H10" s="69" t="s">
        <v>231</v>
      </c>
      <c r="I10" s="70"/>
      <c r="J10" s="70"/>
      <c r="K10" s="69" t="s">
        <v>2113</v>
      </c>
      <c r="L10" s="73">
        <v>382.60305343511453</v>
      </c>
      <c r="M10" s="74">
        <v>9049.8232421875</v>
      </c>
      <c r="N10" s="74">
        <v>8265.9033203125</v>
      </c>
      <c r="O10" s="75"/>
      <c r="P10" s="76"/>
      <c r="Q10" s="76"/>
      <c r="R10" s="86"/>
      <c r="S10" s="48">
        <v>8</v>
      </c>
      <c r="T10" s="48">
        <v>2</v>
      </c>
      <c r="U10" s="49">
        <v>15</v>
      </c>
      <c r="V10" s="49">
        <v>0.142857</v>
      </c>
      <c r="W10" s="49">
        <v>4E-06</v>
      </c>
      <c r="X10" s="49">
        <v>2.233469</v>
      </c>
      <c r="Y10" s="49">
        <v>0.14285714285714285</v>
      </c>
      <c r="Z10" s="49">
        <v>0.14285714285714285</v>
      </c>
      <c r="AA10" s="71">
        <v>10</v>
      </c>
      <c r="AB10" s="71"/>
      <c r="AC10" s="72"/>
      <c r="AD10" s="78" t="s">
        <v>1199</v>
      </c>
      <c r="AE10" s="78">
        <v>748</v>
      </c>
      <c r="AF10" s="78">
        <v>824</v>
      </c>
      <c r="AG10" s="78">
        <v>3814</v>
      </c>
      <c r="AH10" s="78">
        <v>6</v>
      </c>
      <c r="AI10" s="78"/>
      <c r="AJ10" s="78" t="s">
        <v>1370</v>
      </c>
      <c r="AK10" s="78" t="s">
        <v>1521</v>
      </c>
      <c r="AL10" s="83" t="s">
        <v>1631</v>
      </c>
      <c r="AM10" s="78"/>
      <c r="AN10" s="80">
        <v>41786.07818287037</v>
      </c>
      <c r="AO10" s="83" t="s">
        <v>1704</v>
      </c>
      <c r="AP10" s="78" t="b">
        <v>0</v>
      </c>
      <c r="AQ10" s="78" t="b">
        <v>0</v>
      </c>
      <c r="AR10" s="78" t="b">
        <v>1</v>
      </c>
      <c r="AS10" s="78" t="s">
        <v>1098</v>
      </c>
      <c r="AT10" s="78">
        <v>7</v>
      </c>
      <c r="AU10" s="83" t="s">
        <v>1852</v>
      </c>
      <c r="AV10" s="78" t="b">
        <v>0</v>
      </c>
      <c r="AW10" s="78" t="s">
        <v>1931</v>
      </c>
      <c r="AX10" s="83" t="s">
        <v>1939</v>
      </c>
      <c r="AY10" s="78" t="s">
        <v>66</v>
      </c>
      <c r="AZ10" s="78" t="str">
        <f>REPLACE(INDEX(GroupVertices[Group],MATCH(Vertices[[#This Row],[Vertex]],GroupVertices[Vertex],0)),1,1,"")</f>
        <v>6</v>
      </c>
      <c r="BA10" s="48"/>
      <c r="BB10" s="48"/>
      <c r="BC10" s="48"/>
      <c r="BD10" s="48"/>
      <c r="BE10" s="48"/>
      <c r="BF10" s="48"/>
      <c r="BG10" s="116" t="s">
        <v>2741</v>
      </c>
      <c r="BH10" s="116" t="s">
        <v>2829</v>
      </c>
      <c r="BI10" s="116" t="s">
        <v>2853</v>
      </c>
      <c r="BJ10" s="116" t="s">
        <v>2936</v>
      </c>
      <c r="BK10" s="116">
        <v>0</v>
      </c>
      <c r="BL10" s="120">
        <v>0</v>
      </c>
      <c r="BM10" s="116">
        <v>0</v>
      </c>
      <c r="BN10" s="120">
        <v>0</v>
      </c>
      <c r="BO10" s="116">
        <v>0</v>
      </c>
      <c r="BP10" s="120">
        <v>0</v>
      </c>
      <c r="BQ10" s="116">
        <v>82</v>
      </c>
      <c r="BR10" s="120">
        <v>100</v>
      </c>
      <c r="BS10" s="116">
        <v>82</v>
      </c>
      <c r="BT10" s="2"/>
      <c r="BU10" s="3"/>
      <c r="BV10" s="3"/>
      <c r="BW10" s="3"/>
      <c r="BX10" s="3"/>
    </row>
    <row r="11" spans="1:76" ht="15">
      <c r="A11" s="64" t="s">
        <v>230</v>
      </c>
      <c r="B11" s="65"/>
      <c r="C11" s="65" t="s">
        <v>64</v>
      </c>
      <c r="D11" s="66">
        <v>169.12629921259844</v>
      </c>
      <c r="E11" s="68"/>
      <c r="F11" s="100" t="s">
        <v>1867</v>
      </c>
      <c r="G11" s="65"/>
      <c r="H11" s="69" t="s">
        <v>230</v>
      </c>
      <c r="I11" s="70"/>
      <c r="J11" s="70"/>
      <c r="K11" s="69" t="s">
        <v>2114</v>
      </c>
      <c r="L11" s="73">
        <v>382.60305343511453</v>
      </c>
      <c r="M11" s="74">
        <v>9226.4560546875</v>
      </c>
      <c r="N11" s="74">
        <v>8532.3037109375</v>
      </c>
      <c r="O11" s="75"/>
      <c r="P11" s="76"/>
      <c r="Q11" s="76"/>
      <c r="R11" s="86"/>
      <c r="S11" s="48">
        <v>7</v>
      </c>
      <c r="T11" s="48">
        <v>1</v>
      </c>
      <c r="U11" s="49">
        <v>15</v>
      </c>
      <c r="V11" s="49">
        <v>0.142857</v>
      </c>
      <c r="W11" s="49">
        <v>3E-06</v>
      </c>
      <c r="X11" s="49">
        <v>1.991628</v>
      </c>
      <c r="Y11" s="49">
        <v>0.14285714285714285</v>
      </c>
      <c r="Z11" s="49">
        <v>0.14285714285714285</v>
      </c>
      <c r="AA11" s="71">
        <v>11</v>
      </c>
      <c r="AB11" s="71"/>
      <c r="AC11" s="72"/>
      <c r="AD11" s="78" t="s">
        <v>1200</v>
      </c>
      <c r="AE11" s="78">
        <v>411</v>
      </c>
      <c r="AF11" s="78">
        <v>248</v>
      </c>
      <c r="AG11" s="78">
        <v>2966</v>
      </c>
      <c r="AH11" s="78">
        <v>1327</v>
      </c>
      <c r="AI11" s="78"/>
      <c r="AJ11" s="78" t="s">
        <v>1371</v>
      </c>
      <c r="AK11" s="78" t="s">
        <v>1522</v>
      </c>
      <c r="AL11" s="78"/>
      <c r="AM11" s="78"/>
      <c r="AN11" s="80">
        <v>40724.486284722225</v>
      </c>
      <c r="AO11" s="83" t="s">
        <v>1705</v>
      </c>
      <c r="AP11" s="78" t="b">
        <v>1</v>
      </c>
      <c r="AQ11" s="78" t="b">
        <v>0</v>
      </c>
      <c r="AR11" s="78" t="b">
        <v>1</v>
      </c>
      <c r="AS11" s="78" t="s">
        <v>1098</v>
      </c>
      <c r="AT11" s="78">
        <v>1</v>
      </c>
      <c r="AU11" s="83" t="s">
        <v>1852</v>
      </c>
      <c r="AV11" s="78" t="b">
        <v>0</v>
      </c>
      <c r="AW11" s="78" t="s">
        <v>1931</v>
      </c>
      <c r="AX11" s="83" t="s">
        <v>1940</v>
      </c>
      <c r="AY11" s="78" t="s">
        <v>66</v>
      </c>
      <c r="AZ11" s="78" t="str">
        <f>REPLACE(INDEX(GroupVertices[Group],MATCH(Vertices[[#This Row],[Vertex]],GroupVertices[Vertex],0)),1,1,"")</f>
        <v>6</v>
      </c>
      <c r="BA11" s="48"/>
      <c r="BB11" s="48"/>
      <c r="BC11" s="48"/>
      <c r="BD11" s="48"/>
      <c r="BE11" s="48"/>
      <c r="BF11" s="48"/>
      <c r="BG11" s="116" t="s">
        <v>2742</v>
      </c>
      <c r="BH11" s="116" t="s">
        <v>2742</v>
      </c>
      <c r="BI11" s="116" t="s">
        <v>2854</v>
      </c>
      <c r="BJ11" s="116" t="s">
        <v>2854</v>
      </c>
      <c r="BK11" s="116">
        <v>0</v>
      </c>
      <c r="BL11" s="120">
        <v>0</v>
      </c>
      <c r="BM11" s="116">
        <v>0</v>
      </c>
      <c r="BN11" s="120">
        <v>0</v>
      </c>
      <c r="BO11" s="116">
        <v>0</v>
      </c>
      <c r="BP11" s="120">
        <v>0</v>
      </c>
      <c r="BQ11" s="116">
        <v>31</v>
      </c>
      <c r="BR11" s="120">
        <v>100</v>
      </c>
      <c r="BS11" s="116">
        <v>31</v>
      </c>
      <c r="BT11" s="2"/>
      <c r="BU11" s="3"/>
      <c r="BV11" s="3"/>
      <c r="BW11" s="3"/>
      <c r="BX11" s="3"/>
    </row>
    <row r="12" spans="1:76" ht="15">
      <c r="A12" s="64" t="s">
        <v>218</v>
      </c>
      <c r="B12" s="65"/>
      <c r="C12" s="65" t="s">
        <v>64</v>
      </c>
      <c r="D12" s="66">
        <v>207.7490813648294</v>
      </c>
      <c r="E12" s="68"/>
      <c r="F12" s="100" t="s">
        <v>596</v>
      </c>
      <c r="G12" s="65"/>
      <c r="H12" s="69" t="s">
        <v>218</v>
      </c>
      <c r="I12" s="70"/>
      <c r="J12" s="70"/>
      <c r="K12" s="69" t="s">
        <v>2115</v>
      </c>
      <c r="L12" s="73">
        <v>1</v>
      </c>
      <c r="M12" s="74">
        <v>9256.9501953125</v>
      </c>
      <c r="N12" s="74">
        <v>9646.09375</v>
      </c>
      <c r="O12" s="75"/>
      <c r="P12" s="76"/>
      <c r="Q12" s="76"/>
      <c r="R12" s="86"/>
      <c r="S12" s="48">
        <v>0</v>
      </c>
      <c r="T12" s="48">
        <v>2</v>
      </c>
      <c r="U12" s="49">
        <v>0</v>
      </c>
      <c r="V12" s="49">
        <v>0.083333</v>
      </c>
      <c r="W12" s="49">
        <v>2E-06</v>
      </c>
      <c r="X12" s="49">
        <v>0.629146</v>
      </c>
      <c r="Y12" s="49">
        <v>1</v>
      </c>
      <c r="Z12" s="49">
        <v>0</v>
      </c>
      <c r="AA12" s="71">
        <v>12</v>
      </c>
      <c r="AB12" s="71"/>
      <c r="AC12" s="72"/>
      <c r="AD12" s="78" t="s">
        <v>1201</v>
      </c>
      <c r="AE12" s="78">
        <v>994</v>
      </c>
      <c r="AF12" s="78">
        <v>1565</v>
      </c>
      <c r="AG12" s="78">
        <v>30662</v>
      </c>
      <c r="AH12" s="78">
        <v>20941</v>
      </c>
      <c r="AI12" s="78"/>
      <c r="AJ12" s="78" t="s">
        <v>1372</v>
      </c>
      <c r="AK12" s="78" t="s">
        <v>1523</v>
      </c>
      <c r="AL12" s="83" t="s">
        <v>1632</v>
      </c>
      <c r="AM12" s="78"/>
      <c r="AN12" s="80">
        <v>40255.35600694444</v>
      </c>
      <c r="AO12" s="83" t="s">
        <v>1706</v>
      </c>
      <c r="AP12" s="78" t="b">
        <v>0</v>
      </c>
      <c r="AQ12" s="78" t="b">
        <v>0</v>
      </c>
      <c r="AR12" s="78" t="b">
        <v>0</v>
      </c>
      <c r="AS12" s="78" t="s">
        <v>1098</v>
      </c>
      <c r="AT12" s="78">
        <v>35</v>
      </c>
      <c r="AU12" s="83" t="s">
        <v>1852</v>
      </c>
      <c r="AV12" s="78" t="b">
        <v>0</v>
      </c>
      <c r="AW12" s="78" t="s">
        <v>1931</v>
      </c>
      <c r="AX12" s="83" t="s">
        <v>1941</v>
      </c>
      <c r="AY12" s="78" t="s">
        <v>66</v>
      </c>
      <c r="AZ12" s="78" t="str">
        <f>REPLACE(INDEX(GroupVertices[Group],MATCH(Vertices[[#This Row],[Vertex]],GroupVertices[Vertex],0)),1,1,"")</f>
        <v>6</v>
      </c>
      <c r="BA12" s="48"/>
      <c r="BB12" s="48"/>
      <c r="BC12" s="48"/>
      <c r="BD12" s="48"/>
      <c r="BE12" s="48"/>
      <c r="BF12" s="48"/>
      <c r="BG12" s="116" t="s">
        <v>2743</v>
      </c>
      <c r="BH12" s="116" t="s">
        <v>2830</v>
      </c>
      <c r="BI12" s="116" t="s">
        <v>2855</v>
      </c>
      <c r="BJ12" s="116" t="s">
        <v>2936</v>
      </c>
      <c r="BK12" s="116">
        <v>0</v>
      </c>
      <c r="BL12" s="120">
        <v>0</v>
      </c>
      <c r="BM12" s="116">
        <v>0</v>
      </c>
      <c r="BN12" s="120">
        <v>0</v>
      </c>
      <c r="BO12" s="116">
        <v>0</v>
      </c>
      <c r="BP12" s="120">
        <v>0</v>
      </c>
      <c r="BQ12" s="116">
        <v>58</v>
      </c>
      <c r="BR12" s="120">
        <v>100</v>
      </c>
      <c r="BS12" s="116">
        <v>58</v>
      </c>
      <c r="BT12" s="2"/>
      <c r="BU12" s="3"/>
      <c r="BV12" s="3"/>
      <c r="BW12" s="3"/>
      <c r="BX12" s="3"/>
    </row>
    <row r="13" spans="1:76" ht="15">
      <c r="A13" s="64" t="s">
        <v>219</v>
      </c>
      <c r="B13" s="65"/>
      <c r="C13" s="65" t="s">
        <v>64</v>
      </c>
      <c r="D13" s="66">
        <v>183.0563079615048</v>
      </c>
      <c r="E13" s="68"/>
      <c r="F13" s="100" t="s">
        <v>597</v>
      </c>
      <c r="G13" s="65"/>
      <c r="H13" s="69" t="s">
        <v>219</v>
      </c>
      <c r="I13" s="70"/>
      <c r="J13" s="70"/>
      <c r="K13" s="69" t="s">
        <v>2116</v>
      </c>
      <c r="L13" s="73">
        <v>1</v>
      </c>
      <c r="M13" s="74">
        <v>9665.6201171875</v>
      </c>
      <c r="N13" s="74">
        <v>7577.5205078125</v>
      </c>
      <c r="O13" s="75"/>
      <c r="P13" s="76"/>
      <c r="Q13" s="76"/>
      <c r="R13" s="86"/>
      <c r="S13" s="48">
        <v>0</v>
      </c>
      <c r="T13" s="48">
        <v>2</v>
      </c>
      <c r="U13" s="49">
        <v>0</v>
      </c>
      <c r="V13" s="49">
        <v>0.083333</v>
      </c>
      <c r="W13" s="49">
        <v>2E-06</v>
      </c>
      <c r="X13" s="49">
        <v>0.629146</v>
      </c>
      <c r="Y13" s="49">
        <v>1</v>
      </c>
      <c r="Z13" s="49">
        <v>0</v>
      </c>
      <c r="AA13" s="71">
        <v>13</v>
      </c>
      <c r="AB13" s="71"/>
      <c r="AC13" s="72"/>
      <c r="AD13" s="78" t="s">
        <v>1202</v>
      </c>
      <c r="AE13" s="78">
        <v>696</v>
      </c>
      <c r="AF13" s="78">
        <v>723</v>
      </c>
      <c r="AG13" s="78">
        <v>13118</v>
      </c>
      <c r="AH13" s="78">
        <v>311</v>
      </c>
      <c r="AI13" s="78"/>
      <c r="AJ13" s="78" t="s">
        <v>1373</v>
      </c>
      <c r="AK13" s="78" t="s">
        <v>1522</v>
      </c>
      <c r="AL13" s="83" t="s">
        <v>1633</v>
      </c>
      <c r="AM13" s="78"/>
      <c r="AN13" s="80">
        <v>40188.344456018516</v>
      </c>
      <c r="AO13" s="83" t="s">
        <v>1707</v>
      </c>
      <c r="AP13" s="78" t="b">
        <v>0</v>
      </c>
      <c r="AQ13" s="78" t="b">
        <v>0</v>
      </c>
      <c r="AR13" s="78" t="b">
        <v>1</v>
      </c>
      <c r="AS13" s="78" t="s">
        <v>1098</v>
      </c>
      <c r="AT13" s="78">
        <v>12</v>
      </c>
      <c r="AU13" s="83" t="s">
        <v>1854</v>
      </c>
      <c r="AV13" s="78" t="b">
        <v>0</v>
      </c>
      <c r="AW13" s="78" t="s">
        <v>1931</v>
      </c>
      <c r="AX13" s="83" t="s">
        <v>1942</v>
      </c>
      <c r="AY13" s="78" t="s">
        <v>66</v>
      </c>
      <c r="AZ13" s="78" t="str">
        <f>REPLACE(INDEX(GroupVertices[Group],MATCH(Vertices[[#This Row],[Vertex]],GroupVertices[Vertex],0)),1,1,"")</f>
        <v>6</v>
      </c>
      <c r="BA13" s="48"/>
      <c r="BB13" s="48"/>
      <c r="BC13" s="48"/>
      <c r="BD13" s="48"/>
      <c r="BE13" s="48"/>
      <c r="BF13" s="48"/>
      <c r="BG13" s="116" t="s">
        <v>2740</v>
      </c>
      <c r="BH13" s="116" t="s">
        <v>2740</v>
      </c>
      <c r="BI13" s="116" t="s">
        <v>2852</v>
      </c>
      <c r="BJ13" s="116" t="s">
        <v>2852</v>
      </c>
      <c r="BK13" s="116">
        <v>0</v>
      </c>
      <c r="BL13" s="120">
        <v>0</v>
      </c>
      <c r="BM13" s="116">
        <v>0</v>
      </c>
      <c r="BN13" s="120">
        <v>0</v>
      </c>
      <c r="BO13" s="116">
        <v>0</v>
      </c>
      <c r="BP13" s="120">
        <v>0</v>
      </c>
      <c r="BQ13" s="116">
        <v>22</v>
      </c>
      <c r="BR13" s="120">
        <v>100</v>
      </c>
      <c r="BS13" s="116">
        <v>22</v>
      </c>
      <c r="BT13" s="2"/>
      <c r="BU13" s="3"/>
      <c r="BV13" s="3"/>
      <c r="BW13" s="3"/>
      <c r="BX13" s="3"/>
    </row>
    <row r="14" spans="1:76" ht="15">
      <c r="A14" s="64" t="s">
        <v>220</v>
      </c>
      <c r="B14" s="65"/>
      <c r="C14" s="65" t="s">
        <v>64</v>
      </c>
      <c r="D14" s="66">
        <v>163.52496937882765</v>
      </c>
      <c r="E14" s="68"/>
      <c r="F14" s="100" t="s">
        <v>1868</v>
      </c>
      <c r="G14" s="65"/>
      <c r="H14" s="69" t="s">
        <v>220</v>
      </c>
      <c r="I14" s="70"/>
      <c r="J14" s="70"/>
      <c r="K14" s="69" t="s">
        <v>2117</v>
      </c>
      <c r="L14" s="73">
        <v>1</v>
      </c>
      <c r="M14" s="74">
        <v>6547.380859375</v>
      </c>
      <c r="N14" s="74">
        <v>4152.52587890625</v>
      </c>
      <c r="O14" s="75"/>
      <c r="P14" s="76"/>
      <c r="Q14" s="76"/>
      <c r="R14" s="86"/>
      <c r="S14" s="48">
        <v>0</v>
      </c>
      <c r="T14" s="48">
        <v>1</v>
      </c>
      <c r="U14" s="49">
        <v>0</v>
      </c>
      <c r="V14" s="49">
        <v>0.111111</v>
      </c>
      <c r="W14" s="49">
        <v>0</v>
      </c>
      <c r="X14" s="49">
        <v>0.585364</v>
      </c>
      <c r="Y14" s="49">
        <v>0</v>
      </c>
      <c r="Z14" s="49">
        <v>0</v>
      </c>
      <c r="AA14" s="71">
        <v>14</v>
      </c>
      <c r="AB14" s="71"/>
      <c r="AC14" s="72"/>
      <c r="AD14" s="78" t="s">
        <v>1203</v>
      </c>
      <c r="AE14" s="78">
        <v>122</v>
      </c>
      <c r="AF14" s="78">
        <v>57</v>
      </c>
      <c r="AG14" s="78">
        <v>2234</v>
      </c>
      <c r="AH14" s="78">
        <v>2617</v>
      </c>
      <c r="AI14" s="78"/>
      <c r="AJ14" s="78" t="s">
        <v>1374</v>
      </c>
      <c r="AK14" s="78" t="s">
        <v>1524</v>
      </c>
      <c r="AL14" s="78"/>
      <c r="AM14" s="78"/>
      <c r="AN14" s="80">
        <v>43566.64268518519</v>
      </c>
      <c r="AO14" s="83" t="s">
        <v>1708</v>
      </c>
      <c r="AP14" s="78" t="b">
        <v>1</v>
      </c>
      <c r="AQ14" s="78" t="b">
        <v>0</v>
      </c>
      <c r="AR14" s="78" t="b">
        <v>0</v>
      </c>
      <c r="AS14" s="78" t="s">
        <v>1096</v>
      </c>
      <c r="AT14" s="78">
        <v>0</v>
      </c>
      <c r="AU14" s="78"/>
      <c r="AV14" s="78" t="b">
        <v>0</v>
      </c>
      <c r="AW14" s="78" t="s">
        <v>1931</v>
      </c>
      <c r="AX14" s="83" t="s">
        <v>1943</v>
      </c>
      <c r="AY14" s="78" t="s">
        <v>66</v>
      </c>
      <c r="AZ14" s="78" t="str">
        <f>REPLACE(INDEX(GroupVertices[Group],MATCH(Vertices[[#This Row],[Vertex]],GroupVertices[Vertex],0)),1,1,"")</f>
        <v>8</v>
      </c>
      <c r="BA14" s="48"/>
      <c r="BB14" s="48"/>
      <c r="BC14" s="48"/>
      <c r="BD14" s="48"/>
      <c r="BE14" s="48" t="s">
        <v>526</v>
      </c>
      <c r="BF14" s="48" t="s">
        <v>526</v>
      </c>
      <c r="BG14" s="116" t="s">
        <v>2744</v>
      </c>
      <c r="BH14" s="116" t="s">
        <v>2744</v>
      </c>
      <c r="BI14" s="116" t="s">
        <v>2856</v>
      </c>
      <c r="BJ14" s="116" t="s">
        <v>2856</v>
      </c>
      <c r="BK14" s="116">
        <v>0</v>
      </c>
      <c r="BL14" s="120">
        <v>0</v>
      </c>
      <c r="BM14" s="116">
        <v>0</v>
      </c>
      <c r="BN14" s="120">
        <v>0</v>
      </c>
      <c r="BO14" s="116">
        <v>0</v>
      </c>
      <c r="BP14" s="120">
        <v>0</v>
      </c>
      <c r="BQ14" s="116">
        <v>10</v>
      </c>
      <c r="BR14" s="120">
        <v>100</v>
      </c>
      <c r="BS14" s="116">
        <v>10</v>
      </c>
      <c r="BT14" s="2"/>
      <c r="BU14" s="3"/>
      <c r="BV14" s="3"/>
      <c r="BW14" s="3"/>
      <c r="BX14" s="3"/>
    </row>
    <row r="15" spans="1:76" ht="15">
      <c r="A15" s="64" t="s">
        <v>266</v>
      </c>
      <c r="B15" s="65"/>
      <c r="C15" s="65" t="s">
        <v>64</v>
      </c>
      <c r="D15" s="66">
        <v>237.6032895888014</v>
      </c>
      <c r="E15" s="68"/>
      <c r="F15" s="100" t="s">
        <v>1869</v>
      </c>
      <c r="G15" s="65"/>
      <c r="H15" s="69" t="s">
        <v>266</v>
      </c>
      <c r="I15" s="70"/>
      <c r="J15" s="70"/>
      <c r="K15" s="69" t="s">
        <v>2118</v>
      </c>
      <c r="L15" s="73">
        <v>509.8040712468193</v>
      </c>
      <c r="M15" s="74">
        <v>6209.8857421875</v>
      </c>
      <c r="N15" s="74">
        <v>3271.279296875</v>
      </c>
      <c r="O15" s="75"/>
      <c r="P15" s="76"/>
      <c r="Q15" s="76"/>
      <c r="R15" s="86"/>
      <c r="S15" s="48">
        <v>6</v>
      </c>
      <c r="T15" s="48">
        <v>1</v>
      </c>
      <c r="U15" s="49">
        <v>20</v>
      </c>
      <c r="V15" s="49">
        <v>0.2</v>
      </c>
      <c r="W15" s="49">
        <v>0</v>
      </c>
      <c r="X15" s="49">
        <v>3.073161</v>
      </c>
      <c r="Y15" s="49">
        <v>0</v>
      </c>
      <c r="Z15" s="49">
        <v>0</v>
      </c>
      <c r="AA15" s="71">
        <v>15</v>
      </c>
      <c r="AB15" s="71"/>
      <c r="AC15" s="72"/>
      <c r="AD15" s="78" t="s">
        <v>1204</v>
      </c>
      <c r="AE15" s="78">
        <v>2254</v>
      </c>
      <c r="AF15" s="78">
        <v>2583</v>
      </c>
      <c r="AG15" s="78">
        <v>7733</v>
      </c>
      <c r="AH15" s="78">
        <v>9273</v>
      </c>
      <c r="AI15" s="78"/>
      <c r="AJ15" s="78" t="s">
        <v>1375</v>
      </c>
      <c r="AK15" s="78" t="s">
        <v>1525</v>
      </c>
      <c r="AL15" s="78"/>
      <c r="AM15" s="78"/>
      <c r="AN15" s="80">
        <v>42707.17888888889</v>
      </c>
      <c r="AO15" s="83" t="s">
        <v>1709</v>
      </c>
      <c r="AP15" s="78" t="b">
        <v>0</v>
      </c>
      <c r="AQ15" s="78" t="b">
        <v>0</v>
      </c>
      <c r="AR15" s="78" t="b">
        <v>1</v>
      </c>
      <c r="AS15" s="78"/>
      <c r="AT15" s="78">
        <v>0</v>
      </c>
      <c r="AU15" s="83" t="s">
        <v>1852</v>
      </c>
      <c r="AV15" s="78" t="b">
        <v>0</v>
      </c>
      <c r="AW15" s="78" t="s">
        <v>1931</v>
      </c>
      <c r="AX15" s="83" t="s">
        <v>1944</v>
      </c>
      <c r="AY15" s="78" t="s">
        <v>66</v>
      </c>
      <c r="AZ15" s="78" t="str">
        <f>REPLACE(INDEX(GroupVertices[Group],MATCH(Vertices[[#This Row],[Vertex]],GroupVertices[Vertex],0)),1,1,"")</f>
        <v>8</v>
      </c>
      <c r="BA15" s="48"/>
      <c r="BB15" s="48"/>
      <c r="BC15" s="48"/>
      <c r="BD15" s="48"/>
      <c r="BE15" s="48" t="s">
        <v>526</v>
      </c>
      <c r="BF15" s="48" t="s">
        <v>526</v>
      </c>
      <c r="BG15" s="116" t="s">
        <v>2745</v>
      </c>
      <c r="BH15" s="116" t="s">
        <v>2745</v>
      </c>
      <c r="BI15" s="116" t="s">
        <v>2857</v>
      </c>
      <c r="BJ15" s="116" t="s">
        <v>2857</v>
      </c>
      <c r="BK15" s="116">
        <v>0</v>
      </c>
      <c r="BL15" s="120">
        <v>0</v>
      </c>
      <c r="BM15" s="116">
        <v>0</v>
      </c>
      <c r="BN15" s="120">
        <v>0</v>
      </c>
      <c r="BO15" s="116">
        <v>0</v>
      </c>
      <c r="BP15" s="120">
        <v>0</v>
      </c>
      <c r="BQ15" s="116">
        <v>8</v>
      </c>
      <c r="BR15" s="120">
        <v>100</v>
      </c>
      <c r="BS15" s="116">
        <v>8</v>
      </c>
      <c r="BT15" s="2"/>
      <c r="BU15" s="3"/>
      <c r="BV15" s="3"/>
      <c r="BW15" s="3"/>
      <c r="BX15" s="3"/>
    </row>
    <row r="16" spans="1:76" ht="15">
      <c r="A16" s="64" t="s">
        <v>221</v>
      </c>
      <c r="B16" s="65"/>
      <c r="C16" s="65" t="s">
        <v>64</v>
      </c>
      <c r="D16" s="66">
        <v>176.1939457567804</v>
      </c>
      <c r="E16" s="68"/>
      <c r="F16" s="100" t="s">
        <v>598</v>
      </c>
      <c r="G16" s="65"/>
      <c r="H16" s="69" t="s">
        <v>221</v>
      </c>
      <c r="I16" s="70"/>
      <c r="J16" s="70"/>
      <c r="K16" s="69" t="s">
        <v>2119</v>
      </c>
      <c r="L16" s="73">
        <v>1</v>
      </c>
      <c r="M16" s="74">
        <v>8610.533203125</v>
      </c>
      <c r="N16" s="74">
        <v>9220.791015625</v>
      </c>
      <c r="O16" s="75"/>
      <c r="P16" s="76"/>
      <c r="Q16" s="76"/>
      <c r="R16" s="86"/>
      <c r="S16" s="48">
        <v>0</v>
      </c>
      <c r="T16" s="48">
        <v>2</v>
      </c>
      <c r="U16" s="49">
        <v>0</v>
      </c>
      <c r="V16" s="49">
        <v>0.083333</v>
      </c>
      <c r="W16" s="49">
        <v>2E-06</v>
      </c>
      <c r="X16" s="49">
        <v>0.629146</v>
      </c>
      <c r="Y16" s="49">
        <v>1</v>
      </c>
      <c r="Z16" s="49">
        <v>0</v>
      </c>
      <c r="AA16" s="71">
        <v>16</v>
      </c>
      <c r="AB16" s="71"/>
      <c r="AC16" s="72"/>
      <c r="AD16" s="78" t="s">
        <v>1205</v>
      </c>
      <c r="AE16" s="78">
        <v>487</v>
      </c>
      <c r="AF16" s="78">
        <v>489</v>
      </c>
      <c r="AG16" s="78">
        <v>7403</v>
      </c>
      <c r="AH16" s="78">
        <v>4666</v>
      </c>
      <c r="AI16" s="78"/>
      <c r="AJ16" s="78" t="s">
        <v>1376</v>
      </c>
      <c r="AK16" s="78" t="s">
        <v>1526</v>
      </c>
      <c r="AL16" s="78"/>
      <c r="AM16" s="78"/>
      <c r="AN16" s="80">
        <v>40130.84872685185</v>
      </c>
      <c r="AO16" s="83" t="s">
        <v>1710</v>
      </c>
      <c r="AP16" s="78" t="b">
        <v>0</v>
      </c>
      <c r="AQ16" s="78" t="b">
        <v>0</v>
      </c>
      <c r="AR16" s="78" t="b">
        <v>1</v>
      </c>
      <c r="AS16" s="78" t="s">
        <v>1098</v>
      </c>
      <c r="AT16" s="78">
        <v>5</v>
      </c>
      <c r="AU16" s="83" t="s">
        <v>1852</v>
      </c>
      <c r="AV16" s="78" t="b">
        <v>0</v>
      </c>
      <c r="AW16" s="78" t="s">
        <v>1931</v>
      </c>
      <c r="AX16" s="83" t="s">
        <v>1945</v>
      </c>
      <c r="AY16" s="78" t="s">
        <v>66</v>
      </c>
      <c r="AZ16" s="78" t="str">
        <f>REPLACE(INDEX(GroupVertices[Group],MATCH(Vertices[[#This Row],[Vertex]],GroupVertices[Vertex],0)),1,1,"")</f>
        <v>6</v>
      </c>
      <c r="BA16" s="48"/>
      <c r="BB16" s="48"/>
      <c r="BC16" s="48"/>
      <c r="BD16" s="48"/>
      <c r="BE16" s="48"/>
      <c r="BF16" s="48"/>
      <c r="BG16" s="116" t="s">
        <v>2740</v>
      </c>
      <c r="BH16" s="116" t="s">
        <v>2740</v>
      </c>
      <c r="BI16" s="116" t="s">
        <v>2852</v>
      </c>
      <c r="BJ16" s="116" t="s">
        <v>2852</v>
      </c>
      <c r="BK16" s="116">
        <v>0</v>
      </c>
      <c r="BL16" s="120">
        <v>0</v>
      </c>
      <c r="BM16" s="116">
        <v>0</v>
      </c>
      <c r="BN16" s="120">
        <v>0</v>
      </c>
      <c r="BO16" s="116">
        <v>0</v>
      </c>
      <c r="BP16" s="120">
        <v>0</v>
      </c>
      <c r="BQ16" s="116">
        <v>22</v>
      </c>
      <c r="BR16" s="120">
        <v>100</v>
      </c>
      <c r="BS16" s="116">
        <v>22</v>
      </c>
      <c r="BT16" s="2"/>
      <c r="BU16" s="3"/>
      <c r="BV16" s="3"/>
      <c r="BW16" s="3"/>
      <c r="BX16" s="3"/>
    </row>
    <row r="17" spans="1:76" ht="15">
      <c r="A17" s="64" t="s">
        <v>222</v>
      </c>
      <c r="B17" s="65"/>
      <c r="C17" s="65" t="s">
        <v>64</v>
      </c>
      <c r="D17" s="66">
        <v>175.02089238845144</v>
      </c>
      <c r="E17" s="68"/>
      <c r="F17" s="100" t="s">
        <v>599</v>
      </c>
      <c r="G17" s="65"/>
      <c r="H17" s="69" t="s">
        <v>222</v>
      </c>
      <c r="I17" s="70"/>
      <c r="J17" s="70"/>
      <c r="K17" s="69" t="s">
        <v>2120</v>
      </c>
      <c r="L17" s="73">
        <v>1</v>
      </c>
      <c r="M17" s="74">
        <v>9019.2763671875</v>
      </c>
      <c r="N17" s="74">
        <v>7152.22607421875</v>
      </c>
      <c r="O17" s="75"/>
      <c r="P17" s="76"/>
      <c r="Q17" s="76"/>
      <c r="R17" s="86"/>
      <c r="S17" s="48">
        <v>0</v>
      </c>
      <c r="T17" s="48">
        <v>2</v>
      </c>
      <c r="U17" s="49">
        <v>0</v>
      </c>
      <c r="V17" s="49">
        <v>0.083333</v>
      </c>
      <c r="W17" s="49">
        <v>2E-06</v>
      </c>
      <c r="X17" s="49">
        <v>0.629146</v>
      </c>
      <c r="Y17" s="49">
        <v>1</v>
      </c>
      <c r="Z17" s="49">
        <v>0</v>
      </c>
      <c r="AA17" s="71">
        <v>17</v>
      </c>
      <c r="AB17" s="71"/>
      <c r="AC17" s="72"/>
      <c r="AD17" s="78" t="s">
        <v>1206</v>
      </c>
      <c r="AE17" s="78">
        <v>516</v>
      </c>
      <c r="AF17" s="78">
        <v>449</v>
      </c>
      <c r="AG17" s="78">
        <v>2384</v>
      </c>
      <c r="AH17" s="78">
        <v>267</v>
      </c>
      <c r="AI17" s="78"/>
      <c r="AJ17" s="78"/>
      <c r="AK17" s="78" t="s">
        <v>1527</v>
      </c>
      <c r="AL17" s="78"/>
      <c r="AM17" s="78"/>
      <c r="AN17" s="80">
        <v>40311.514131944445</v>
      </c>
      <c r="AO17" s="78"/>
      <c r="AP17" s="78" t="b">
        <v>0</v>
      </c>
      <c r="AQ17" s="78" t="b">
        <v>0</v>
      </c>
      <c r="AR17" s="78" t="b">
        <v>0</v>
      </c>
      <c r="AS17" s="78" t="s">
        <v>1098</v>
      </c>
      <c r="AT17" s="78">
        <v>8</v>
      </c>
      <c r="AU17" s="83" t="s">
        <v>1852</v>
      </c>
      <c r="AV17" s="78" t="b">
        <v>0</v>
      </c>
      <c r="AW17" s="78" t="s">
        <v>1931</v>
      </c>
      <c r="AX17" s="83" t="s">
        <v>1946</v>
      </c>
      <c r="AY17" s="78" t="s">
        <v>66</v>
      </c>
      <c r="AZ17" s="78" t="str">
        <f>REPLACE(INDEX(GroupVertices[Group],MATCH(Vertices[[#This Row],[Vertex]],GroupVertices[Vertex],0)),1,1,"")</f>
        <v>6</v>
      </c>
      <c r="BA17" s="48"/>
      <c r="BB17" s="48"/>
      <c r="BC17" s="48"/>
      <c r="BD17" s="48"/>
      <c r="BE17" s="48"/>
      <c r="BF17" s="48"/>
      <c r="BG17" s="116" t="s">
        <v>2740</v>
      </c>
      <c r="BH17" s="116" t="s">
        <v>2740</v>
      </c>
      <c r="BI17" s="116" t="s">
        <v>2852</v>
      </c>
      <c r="BJ17" s="116" t="s">
        <v>2852</v>
      </c>
      <c r="BK17" s="116">
        <v>0</v>
      </c>
      <c r="BL17" s="120">
        <v>0</v>
      </c>
      <c r="BM17" s="116">
        <v>0</v>
      </c>
      <c r="BN17" s="120">
        <v>0</v>
      </c>
      <c r="BO17" s="116">
        <v>0</v>
      </c>
      <c r="BP17" s="120">
        <v>0</v>
      </c>
      <c r="BQ17" s="116">
        <v>22</v>
      </c>
      <c r="BR17" s="120">
        <v>100</v>
      </c>
      <c r="BS17" s="116">
        <v>22</v>
      </c>
      <c r="BT17" s="2"/>
      <c r="BU17" s="3"/>
      <c r="BV17" s="3"/>
      <c r="BW17" s="3"/>
      <c r="BX17" s="3"/>
    </row>
    <row r="18" spans="1:76" ht="15">
      <c r="A18" s="64" t="s">
        <v>223</v>
      </c>
      <c r="B18" s="65"/>
      <c r="C18" s="65" t="s">
        <v>64</v>
      </c>
      <c r="D18" s="66">
        <v>180.97413823272092</v>
      </c>
      <c r="E18" s="68"/>
      <c r="F18" s="100" t="s">
        <v>1870</v>
      </c>
      <c r="G18" s="65"/>
      <c r="H18" s="69" t="s">
        <v>223</v>
      </c>
      <c r="I18" s="70"/>
      <c r="J18" s="70"/>
      <c r="K18" s="69" t="s">
        <v>2121</v>
      </c>
      <c r="L18" s="73">
        <v>51.88040712468193</v>
      </c>
      <c r="M18" s="74">
        <v>9498.7255859375</v>
      </c>
      <c r="N18" s="74">
        <v>5407.30224609375</v>
      </c>
      <c r="O18" s="75"/>
      <c r="P18" s="76"/>
      <c r="Q18" s="76"/>
      <c r="R18" s="86"/>
      <c r="S18" s="48">
        <v>0</v>
      </c>
      <c r="T18" s="48">
        <v>2</v>
      </c>
      <c r="U18" s="49">
        <v>2</v>
      </c>
      <c r="V18" s="49">
        <v>0.5</v>
      </c>
      <c r="W18" s="49">
        <v>0</v>
      </c>
      <c r="X18" s="49">
        <v>1.459455</v>
      </c>
      <c r="Y18" s="49">
        <v>0</v>
      </c>
      <c r="Z18" s="49">
        <v>0</v>
      </c>
      <c r="AA18" s="71">
        <v>18</v>
      </c>
      <c r="AB18" s="71"/>
      <c r="AC18" s="72"/>
      <c r="AD18" s="78" t="s">
        <v>1207</v>
      </c>
      <c r="AE18" s="78">
        <v>897</v>
      </c>
      <c r="AF18" s="78">
        <v>652</v>
      </c>
      <c r="AG18" s="78">
        <v>11147</v>
      </c>
      <c r="AH18" s="78">
        <v>15242</v>
      </c>
      <c r="AI18" s="78"/>
      <c r="AJ18" s="78" t="s">
        <v>1377</v>
      </c>
      <c r="AK18" s="78"/>
      <c r="AL18" s="78"/>
      <c r="AM18" s="78"/>
      <c r="AN18" s="80">
        <v>41273.79445601852</v>
      </c>
      <c r="AO18" s="83" t="s">
        <v>1711</v>
      </c>
      <c r="AP18" s="78" t="b">
        <v>1</v>
      </c>
      <c r="AQ18" s="78" t="b">
        <v>0</v>
      </c>
      <c r="AR18" s="78" t="b">
        <v>0</v>
      </c>
      <c r="AS18" s="78"/>
      <c r="AT18" s="78">
        <v>17</v>
      </c>
      <c r="AU18" s="83" t="s">
        <v>1852</v>
      </c>
      <c r="AV18" s="78" t="b">
        <v>0</v>
      </c>
      <c r="AW18" s="78" t="s">
        <v>1931</v>
      </c>
      <c r="AX18" s="83" t="s">
        <v>1947</v>
      </c>
      <c r="AY18" s="78" t="s">
        <v>66</v>
      </c>
      <c r="AZ18" s="78" t="str">
        <f>REPLACE(INDEX(GroupVertices[Group],MATCH(Vertices[[#This Row],[Vertex]],GroupVertices[Vertex],0)),1,1,"")</f>
        <v>14</v>
      </c>
      <c r="BA18" s="48"/>
      <c r="BB18" s="48"/>
      <c r="BC18" s="48"/>
      <c r="BD18" s="48"/>
      <c r="BE18" s="48"/>
      <c r="BF18" s="48"/>
      <c r="BG18" s="116" t="s">
        <v>2746</v>
      </c>
      <c r="BH18" s="116" t="s">
        <v>2746</v>
      </c>
      <c r="BI18" s="116" t="s">
        <v>2858</v>
      </c>
      <c r="BJ18" s="116" t="s">
        <v>2858</v>
      </c>
      <c r="BK18" s="116">
        <v>0</v>
      </c>
      <c r="BL18" s="120">
        <v>0</v>
      </c>
      <c r="BM18" s="116">
        <v>0</v>
      </c>
      <c r="BN18" s="120">
        <v>0</v>
      </c>
      <c r="BO18" s="116">
        <v>0</v>
      </c>
      <c r="BP18" s="120">
        <v>0</v>
      </c>
      <c r="BQ18" s="116">
        <v>19</v>
      </c>
      <c r="BR18" s="120">
        <v>100</v>
      </c>
      <c r="BS18" s="116">
        <v>19</v>
      </c>
      <c r="BT18" s="2"/>
      <c r="BU18" s="3"/>
      <c r="BV18" s="3"/>
      <c r="BW18" s="3"/>
      <c r="BX18" s="3"/>
    </row>
    <row r="19" spans="1:76" ht="15">
      <c r="A19" s="64" t="s">
        <v>372</v>
      </c>
      <c r="B19" s="65"/>
      <c r="C19" s="65" t="s">
        <v>64</v>
      </c>
      <c r="D19" s="66">
        <v>261.3282939632546</v>
      </c>
      <c r="E19" s="68"/>
      <c r="F19" s="100" t="s">
        <v>1871</v>
      </c>
      <c r="G19" s="65"/>
      <c r="H19" s="69" t="s">
        <v>372</v>
      </c>
      <c r="I19" s="70"/>
      <c r="J19" s="70"/>
      <c r="K19" s="69" t="s">
        <v>2122</v>
      </c>
      <c r="L19" s="73">
        <v>1</v>
      </c>
      <c r="M19" s="74">
        <v>9498.7255859375</v>
      </c>
      <c r="N19" s="74">
        <v>6520.9169921875</v>
      </c>
      <c r="O19" s="75"/>
      <c r="P19" s="76"/>
      <c r="Q19" s="76"/>
      <c r="R19" s="86"/>
      <c r="S19" s="48">
        <v>1</v>
      </c>
      <c r="T19" s="48">
        <v>0</v>
      </c>
      <c r="U19" s="49">
        <v>0</v>
      </c>
      <c r="V19" s="49">
        <v>0.333333</v>
      </c>
      <c r="W19" s="49">
        <v>0</v>
      </c>
      <c r="X19" s="49">
        <v>0.770268</v>
      </c>
      <c r="Y19" s="49">
        <v>0</v>
      </c>
      <c r="Z19" s="49">
        <v>0</v>
      </c>
      <c r="AA19" s="71">
        <v>19</v>
      </c>
      <c r="AB19" s="71"/>
      <c r="AC19" s="72"/>
      <c r="AD19" s="78" t="s">
        <v>1208</v>
      </c>
      <c r="AE19" s="78">
        <v>890</v>
      </c>
      <c r="AF19" s="78">
        <v>3392</v>
      </c>
      <c r="AG19" s="78">
        <v>11915</v>
      </c>
      <c r="AH19" s="78">
        <v>32387</v>
      </c>
      <c r="AI19" s="78"/>
      <c r="AJ19" s="78" t="s">
        <v>1378</v>
      </c>
      <c r="AK19" s="78" t="s">
        <v>1528</v>
      </c>
      <c r="AL19" s="78"/>
      <c r="AM19" s="78"/>
      <c r="AN19" s="80">
        <v>42865.92493055556</v>
      </c>
      <c r="AO19" s="83" t="s">
        <v>1712</v>
      </c>
      <c r="AP19" s="78" t="b">
        <v>1</v>
      </c>
      <c r="AQ19" s="78" t="b">
        <v>0</v>
      </c>
      <c r="AR19" s="78" t="b">
        <v>0</v>
      </c>
      <c r="AS19" s="78"/>
      <c r="AT19" s="78">
        <v>19</v>
      </c>
      <c r="AU19" s="78"/>
      <c r="AV19" s="78" t="b">
        <v>0</v>
      </c>
      <c r="AW19" s="78" t="s">
        <v>1931</v>
      </c>
      <c r="AX19" s="83" t="s">
        <v>1948</v>
      </c>
      <c r="AY19" s="78" t="s">
        <v>65</v>
      </c>
      <c r="AZ19" s="78" t="str">
        <f>REPLACE(INDEX(GroupVertices[Group],MATCH(Vertices[[#This Row],[Vertex]],GroupVertices[Vertex],0)),1,1,"")</f>
        <v>14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373</v>
      </c>
      <c r="B20" s="65"/>
      <c r="C20" s="65" t="s">
        <v>64</v>
      </c>
      <c r="D20" s="66">
        <v>311.4176727909012</v>
      </c>
      <c r="E20" s="68"/>
      <c r="F20" s="100" t="s">
        <v>1872</v>
      </c>
      <c r="G20" s="65"/>
      <c r="H20" s="69" t="s">
        <v>373</v>
      </c>
      <c r="I20" s="70"/>
      <c r="J20" s="70"/>
      <c r="K20" s="69" t="s">
        <v>2123</v>
      </c>
      <c r="L20" s="73">
        <v>1</v>
      </c>
      <c r="M20" s="74">
        <v>9498.7255859375</v>
      </c>
      <c r="N20" s="74">
        <v>5964.109375</v>
      </c>
      <c r="O20" s="75"/>
      <c r="P20" s="76"/>
      <c r="Q20" s="76"/>
      <c r="R20" s="86"/>
      <c r="S20" s="48">
        <v>1</v>
      </c>
      <c r="T20" s="48">
        <v>0</v>
      </c>
      <c r="U20" s="49">
        <v>0</v>
      </c>
      <c r="V20" s="49">
        <v>0.333333</v>
      </c>
      <c r="W20" s="49">
        <v>0</v>
      </c>
      <c r="X20" s="49">
        <v>0.770268</v>
      </c>
      <c r="Y20" s="49">
        <v>0</v>
      </c>
      <c r="Z20" s="49">
        <v>0</v>
      </c>
      <c r="AA20" s="71">
        <v>20</v>
      </c>
      <c r="AB20" s="71"/>
      <c r="AC20" s="72"/>
      <c r="AD20" s="78" t="s">
        <v>1209</v>
      </c>
      <c r="AE20" s="78">
        <v>580</v>
      </c>
      <c r="AF20" s="78">
        <v>5100</v>
      </c>
      <c r="AG20" s="78">
        <v>25242</v>
      </c>
      <c r="AH20" s="78">
        <v>106559</v>
      </c>
      <c r="AI20" s="78"/>
      <c r="AJ20" s="78" t="s">
        <v>1379</v>
      </c>
      <c r="AK20" s="78" t="s">
        <v>1529</v>
      </c>
      <c r="AL20" s="83" t="s">
        <v>1634</v>
      </c>
      <c r="AM20" s="78"/>
      <c r="AN20" s="80">
        <v>42959.6265162037</v>
      </c>
      <c r="AO20" s="83" t="s">
        <v>1713</v>
      </c>
      <c r="AP20" s="78" t="b">
        <v>0</v>
      </c>
      <c r="AQ20" s="78" t="b">
        <v>0</v>
      </c>
      <c r="AR20" s="78" t="b">
        <v>1</v>
      </c>
      <c r="AS20" s="78"/>
      <c r="AT20" s="78">
        <v>23</v>
      </c>
      <c r="AU20" s="83" t="s">
        <v>1852</v>
      </c>
      <c r="AV20" s="78" t="b">
        <v>0</v>
      </c>
      <c r="AW20" s="78" t="s">
        <v>1931</v>
      </c>
      <c r="AX20" s="83" t="s">
        <v>1949</v>
      </c>
      <c r="AY20" s="78" t="s">
        <v>65</v>
      </c>
      <c r="AZ20" s="78" t="str">
        <f>REPLACE(INDEX(GroupVertices[Group],MATCH(Vertices[[#This Row],[Vertex]],GroupVertices[Vertex],0)),1,1,"")</f>
        <v>14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224</v>
      </c>
      <c r="B21" s="65"/>
      <c r="C21" s="65" t="s">
        <v>64</v>
      </c>
      <c r="D21" s="66">
        <v>175.60741907261593</v>
      </c>
      <c r="E21" s="68"/>
      <c r="F21" s="100" t="s">
        <v>1873</v>
      </c>
      <c r="G21" s="65"/>
      <c r="H21" s="69" t="s">
        <v>224</v>
      </c>
      <c r="I21" s="70"/>
      <c r="J21" s="70"/>
      <c r="K21" s="69" t="s">
        <v>2124</v>
      </c>
      <c r="L21" s="73">
        <v>1</v>
      </c>
      <c r="M21" s="74">
        <v>6847.91796875</v>
      </c>
      <c r="N21" s="74">
        <v>3039.58154296875</v>
      </c>
      <c r="O21" s="75"/>
      <c r="P21" s="76"/>
      <c r="Q21" s="76"/>
      <c r="R21" s="86"/>
      <c r="S21" s="48">
        <v>0</v>
      </c>
      <c r="T21" s="48">
        <v>1</v>
      </c>
      <c r="U21" s="49">
        <v>0</v>
      </c>
      <c r="V21" s="49">
        <v>0.111111</v>
      </c>
      <c r="W21" s="49">
        <v>0</v>
      </c>
      <c r="X21" s="49">
        <v>0.585364</v>
      </c>
      <c r="Y21" s="49">
        <v>0</v>
      </c>
      <c r="Z21" s="49">
        <v>0</v>
      </c>
      <c r="AA21" s="71">
        <v>21</v>
      </c>
      <c r="AB21" s="71"/>
      <c r="AC21" s="72"/>
      <c r="AD21" s="78" t="s">
        <v>1210</v>
      </c>
      <c r="AE21" s="78">
        <v>641</v>
      </c>
      <c r="AF21" s="78">
        <v>469</v>
      </c>
      <c r="AG21" s="78">
        <v>1687</v>
      </c>
      <c r="AH21" s="78">
        <v>2425</v>
      </c>
      <c r="AI21" s="78"/>
      <c r="AJ21" s="78" t="s">
        <v>1380</v>
      </c>
      <c r="AK21" s="78" t="s">
        <v>1530</v>
      </c>
      <c r="AL21" s="78"/>
      <c r="AM21" s="78"/>
      <c r="AN21" s="80">
        <v>42088.85828703704</v>
      </c>
      <c r="AO21" s="83" t="s">
        <v>1714</v>
      </c>
      <c r="AP21" s="78" t="b">
        <v>0</v>
      </c>
      <c r="AQ21" s="78" t="b">
        <v>0</v>
      </c>
      <c r="AR21" s="78" t="b">
        <v>0</v>
      </c>
      <c r="AS21" s="78"/>
      <c r="AT21" s="78">
        <v>4</v>
      </c>
      <c r="AU21" s="83" t="s">
        <v>1852</v>
      </c>
      <c r="AV21" s="78" t="b">
        <v>0</v>
      </c>
      <c r="AW21" s="78" t="s">
        <v>1931</v>
      </c>
      <c r="AX21" s="83" t="s">
        <v>1950</v>
      </c>
      <c r="AY21" s="78" t="s">
        <v>66</v>
      </c>
      <c r="AZ21" s="78" t="str">
        <f>REPLACE(INDEX(GroupVertices[Group],MATCH(Vertices[[#This Row],[Vertex]],GroupVertices[Vertex],0)),1,1,"")</f>
        <v>8</v>
      </c>
      <c r="BA21" s="48"/>
      <c r="BB21" s="48"/>
      <c r="BC21" s="48"/>
      <c r="BD21" s="48"/>
      <c r="BE21" s="48" t="s">
        <v>526</v>
      </c>
      <c r="BF21" s="48" t="s">
        <v>526</v>
      </c>
      <c r="BG21" s="116" t="s">
        <v>2744</v>
      </c>
      <c r="BH21" s="116" t="s">
        <v>2744</v>
      </c>
      <c r="BI21" s="116" t="s">
        <v>2856</v>
      </c>
      <c r="BJ21" s="116" t="s">
        <v>2856</v>
      </c>
      <c r="BK21" s="116">
        <v>0</v>
      </c>
      <c r="BL21" s="120">
        <v>0</v>
      </c>
      <c r="BM21" s="116">
        <v>0</v>
      </c>
      <c r="BN21" s="120">
        <v>0</v>
      </c>
      <c r="BO21" s="116">
        <v>0</v>
      </c>
      <c r="BP21" s="120">
        <v>0</v>
      </c>
      <c r="BQ21" s="116">
        <v>10</v>
      </c>
      <c r="BR21" s="120">
        <v>100</v>
      </c>
      <c r="BS21" s="116">
        <v>10</v>
      </c>
      <c r="BT21" s="2"/>
      <c r="BU21" s="3"/>
      <c r="BV21" s="3"/>
      <c r="BW21" s="3"/>
      <c r="BX21" s="3"/>
    </row>
    <row r="22" spans="1:76" ht="15">
      <c r="A22" s="64" t="s">
        <v>225</v>
      </c>
      <c r="B22" s="65"/>
      <c r="C22" s="65" t="s">
        <v>64</v>
      </c>
      <c r="D22" s="66">
        <v>228.10155730533683</v>
      </c>
      <c r="E22" s="68"/>
      <c r="F22" s="100" t="s">
        <v>1874</v>
      </c>
      <c r="G22" s="65"/>
      <c r="H22" s="69" t="s">
        <v>225</v>
      </c>
      <c r="I22" s="70"/>
      <c r="J22" s="70"/>
      <c r="K22" s="69" t="s">
        <v>2125</v>
      </c>
      <c r="L22" s="73">
        <v>1</v>
      </c>
      <c r="M22" s="74">
        <v>5780.435546875</v>
      </c>
      <c r="N22" s="74">
        <v>4047.619384765625</v>
      </c>
      <c r="O22" s="75"/>
      <c r="P22" s="76"/>
      <c r="Q22" s="76"/>
      <c r="R22" s="86"/>
      <c r="S22" s="48">
        <v>0</v>
      </c>
      <c r="T22" s="48">
        <v>1</v>
      </c>
      <c r="U22" s="49">
        <v>0</v>
      </c>
      <c r="V22" s="49">
        <v>0.111111</v>
      </c>
      <c r="W22" s="49">
        <v>0</v>
      </c>
      <c r="X22" s="49">
        <v>0.585364</v>
      </c>
      <c r="Y22" s="49">
        <v>0</v>
      </c>
      <c r="Z22" s="49">
        <v>0</v>
      </c>
      <c r="AA22" s="71">
        <v>22</v>
      </c>
      <c r="AB22" s="71"/>
      <c r="AC22" s="72"/>
      <c r="AD22" s="78" t="s">
        <v>1211</v>
      </c>
      <c r="AE22" s="78">
        <v>2298</v>
      </c>
      <c r="AF22" s="78">
        <v>2259</v>
      </c>
      <c r="AG22" s="78">
        <v>5229</v>
      </c>
      <c r="AH22" s="78">
        <v>7714</v>
      </c>
      <c r="AI22" s="78"/>
      <c r="AJ22" s="78" t="s">
        <v>1381</v>
      </c>
      <c r="AK22" s="78" t="s">
        <v>1525</v>
      </c>
      <c r="AL22" s="78"/>
      <c r="AM22" s="78"/>
      <c r="AN22" s="80">
        <v>43031.96916666667</v>
      </c>
      <c r="AO22" s="83" t="s">
        <v>1715</v>
      </c>
      <c r="AP22" s="78" t="b">
        <v>1</v>
      </c>
      <c r="AQ22" s="78" t="b">
        <v>0</v>
      </c>
      <c r="AR22" s="78" t="b">
        <v>0</v>
      </c>
      <c r="AS22" s="78"/>
      <c r="AT22" s="78">
        <v>1</v>
      </c>
      <c r="AU22" s="78"/>
      <c r="AV22" s="78" t="b">
        <v>0</v>
      </c>
      <c r="AW22" s="78" t="s">
        <v>1931</v>
      </c>
      <c r="AX22" s="83" t="s">
        <v>1951</v>
      </c>
      <c r="AY22" s="78" t="s">
        <v>66</v>
      </c>
      <c r="AZ22" s="78" t="str">
        <f>REPLACE(INDEX(GroupVertices[Group],MATCH(Vertices[[#This Row],[Vertex]],GroupVertices[Vertex],0)),1,1,"")</f>
        <v>8</v>
      </c>
      <c r="BA22" s="48"/>
      <c r="BB22" s="48"/>
      <c r="BC22" s="48"/>
      <c r="BD22" s="48"/>
      <c r="BE22" s="48" t="s">
        <v>526</v>
      </c>
      <c r="BF22" s="48" t="s">
        <v>526</v>
      </c>
      <c r="BG22" s="116" t="s">
        <v>2744</v>
      </c>
      <c r="BH22" s="116" t="s">
        <v>2744</v>
      </c>
      <c r="BI22" s="116" t="s">
        <v>2856</v>
      </c>
      <c r="BJ22" s="116" t="s">
        <v>2856</v>
      </c>
      <c r="BK22" s="116">
        <v>0</v>
      </c>
      <c r="BL22" s="120">
        <v>0</v>
      </c>
      <c r="BM22" s="116">
        <v>0</v>
      </c>
      <c r="BN22" s="120">
        <v>0</v>
      </c>
      <c r="BO22" s="116">
        <v>0</v>
      </c>
      <c r="BP22" s="120">
        <v>0</v>
      </c>
      <c r="BQ22" s="116">
        <v>10</v>
      </c>
      <c r="BR22" s="120">
        <v>100</v>
      </c>
      <c r="BS22" s="116">
        <v>10</v>
      </c>
      <c r="BT22" s="2"/>
      <c r="BU22" s="3"/>
      <c r="BV22" s="3"/>
      <c r="BW22" s="3"/>
      <c r="BX22" s="3"/>
    </row>
    <row r="23" spans="1:76" ht="15">
      <c r="A23" s="64" t="s">
        <v>226</v>
      </c>
      <c r="B23" s="65"/>
      <c r="C23" s="65" t="s">
        <v>64</v>
      </c>
      <c r="D23" s="66">
        <v>177.10306211723534</v>
      </c>
      <c r="E23" s="68"/>
      <c r="F23" s="100" t="s">
        <v>600</v>
      </c>
      <c r="G23" s="65"/>
      <c r="H23" s="69" t="s">
        <v>226</v>
      </c>
      <c r="I23" s="70"/>
      <c r="J23" s="70"/>
      <c r="K23" s="69" t="s">
        <v>2126</v>
      </c>
      <c r="L23" s="73">
        <v>1</v>
      </c>
      <c r="M23" s="74">
        <v>9804.087890625</v>
      </c>
      <c r="N23" s="74">
        <v>8810.814453125</v>
      </c>
      <c r="O23" s="75"/>
      <c r="P23" s="76"/>
      <c r="Q23" s="76"/>
      <c r="R23" s="86"/>
      <c r="S23" s="48">
        <v>0</v>
      </c>
      <c r="T23" s="48">
        <v>2</v>
      </c>
      <c r="U23" s="49">
        <v>0</v>
      </c>
      <c r="V23" s="49">
        <v>0.083333</v>
      </c>
      <c r="W23" s="49">
        <v>2E-06</v>
      </c>
      <c r="X23" s="49">
        <v>0.629146</v>
      </c>
      <c r="Y23" s="49">
        <v>1</v>
      </c>
      <c r="Z23" s="49">
        <v>0</v>
      </c>
      <c r="AA23" s="71">
        <v>23</v>
      </c>
      <c r="AB23" s="71"/>
      <c r="AC23" s="72"/>
      <c r="AD23" s="78" t="s">
        <v>1212</v>
      </c>
      <c r="AE23" s="78">
        <v>446</v>
      </c>
      <c r="AF23" s="78">
        <v>520</v>
      </c>
      <c r="AG23" s="78">
        <v>2313</v>
      </c>
      <c r="AH23" s="78">
        <v>25</v>
      </c>
      <c r="AI23" s="78"/>
      <c r="AJ23" s="78" t="s">
        <v>1382</v>
      </c>
      <c r="AK23" s="78" t="s">
        <v>1522</v>
      </c>
      <c r="AL23" s="83" t="s">
        <v>1635</v>
      </c>
      <c r="AM23" s="78"/>
      <c r="AN23" s="80">
        <v>40380.57201388889</v>
      </c>
      <c r="AO23" s="83" t="s">
        <v>1716</v>
      </c>
      <c r="AP23" s="78" t="b">
        <v>0</v>
      </c>
      <c r="AQ23" s="78" t="b">
        <v>0</v>
      </c>
      <c r="AR23" s="78" t="b">
        <v>1</v>
      </c>
      <c r="AS23" s="78" t="s">
        <v>1098</v>
      </c>
      <c r="AT23" s="78">
        <v>15</v>
      </c>
      <c r="AU23" s="83" t="s">
        <v>1852</v>
      </c>
      <c r="AV23" s="78" t="b">
        <v>0</v>
      </c>
      <c r="AW23" s="78" t="s">
        <v>1931</v>
      </c>
      <c r="AX23" s="83" t="s">
        <v>1952</v>
      </c>
      <c r="AY23" s="78" t="s">
        <v>66</v>
      </c>
      <c r="AZ23" s="78" t="str">
        <f>REPLACE(INDEX(GroupVertices[Group],MATCH(Vertices[[#This Row],[Vertex]],GroupVertices[Vertex],0)),1,1,"")</f>
        <v>6</v>
      </c>
      <c r="BA23" s="48"/>
      <c r="BB23" s="48"/>
      <c r="BC23" s="48"/>
      <c r="BD23" s="48"/>
      <c r="BE23" s="48"/>
      <c r="BF23" s="48"/>
      <c r="BG23" s="116" t="s">
        <v>2740</v>
      </c>
      <c r="BH23" s="116" t="s">
        <v>2740</v>
      </c>
      <c r="BI23" s="116" t="s">
        <v>2852</v>
      </c>
      <c r="BJ23" s="116" t="s">
        <v>2852</v>
      </c>
      <c r="BK23" s="116">
        <v>0</v>
      </c>
      <c r="BL23" s="120">
        <v>0</v>
      </c>
      <c r="BM23" s="116">
        <v>0</v>
      </c>
      <c r="BN23" s="120">
        <v>0</v>
      </c>
      <c r="BO23" s="116">
        <v>0</v>
      </c>
      <c r="BP23" s="120">
        <v>0</v>
      </c>
      <c r="BQ23" s="116">
        <v>22</v>
      </c>
      <c r="BR23" s="120">
        <v>100</v>
      </c>
      <c r="BS23" s="116">
        <v>22</v>
      </c>
      <c r="BT23" s="2"/>
      <c r="BU23" s="3"/>
      <c r="BV23" s="3"/>
      <c r="BW23" s="3"/>
      <c r="BX23" s="3"/>
    </row>
    <row r="24" spans="1:76" ht="15">
      <c r="A24" s="64" t="s">
        <v>227</v>
      </c>
      <c r="B24" s="65"/>
      <c r="C24" s="65" t="s">
        <v>64</v>
      </c>
      <c r="D24" s="66">
        <v>227.98425196850394</v>
      </c>
      <c r="E24" s="68"/>
      <c r="F24" s="100" t="s">
        <v>1875</v>
      </c>
      <c r="G24" s="65"/>
      <c r="H24" s="69" t="s">
        <v>227</v>
      </c>
      <c r="I24" s="70"/>
      <c r="J24" s="70"/>
      <c r="K24" s="69" t="s">
        <v>2127</v>
      </c>
      <c r="L24" s="73">
        <v>1</v>
      </c>
      <c r="M24" s="74">
        <v>8196.0615234375</v>
      </c>
      <c r="N24" s="74">
        <v>2876.182861328125</v>
      </c>
      <c r="O24" s="75"/>
      <c r="P24" s="76"/>
      <c r="Q24" s="76"/>
      <c r="R24" s="86"/>
      <c r="S24" s="48">
        <v>2</v>
      </c>
      <c r="T24" s="48">
        <v>1</v>
      </c>
      <c r="U24" s="49">
        <v>0</v>
      </c>
      <c r="V24" s="49">
        <v>1</v>
      </c>
      <c r="W24" s="49">
        <v>0</v>
      </c>
      <c r="X24" s="49">
        <v>1.298241</v>
      </c>
      <c r="Y24" s="49">
        <v>0</v>
      </c>
      <c r="Z24" s="49">
        <v>0</v>
      </c>
      <c r="AA24" s="71">
        <v>24</v>
      </c>
      <c r="AB24" s="71"/>
      <c r="AC24" s="72"/>
      <c r="AD24" s="78" t="s">
        <v>1213</v>
      </c>
      <c r="AE24" s="78">
        <v>738</v>
      </c>
      <c r="AF24" s="78">
        <v>2255</v>
      </c>
      <c r="AG24" s="78">
        <v>1097</v>
      </c>
      <c r="AH24" s="78">
        <v>5843</v>
      </c>
      <c r="AI24" s="78"/>
      <c r="AJ24" s="78" t="s">
        <v>1383</v>
      </c>
      <c r="AK24" s="78"/>
      <c r="AL24" s="78"/>
      <c r="AM24" s="78"/>
      <c r="AN24" s="80">
        <v>42829.95805555556</v>
      </c>
      <c r="AO24" s="83" t="s">
        <v>1717</v>
      </c>
      <c r="AP24" s="78" t="b">
        <v>1</v>
      </c>
      <c r="AQ24" s="78" t="b">
        <v>0</v>
      </c>
      <c r="AR24" s="78" t="b">
        <v>0</v>
      </c>
      <c r="AS24" s="78"/>
      <c r="AT24" s="78">
        <v>1</v>
      </c>
      <c r="AU24" s="78"/>
      <c r="AV24" s="78" t="b">
        <v>0</v>
      </c>
      <c r="AW24" s="78" t="s">
        <v>1931</v>
      </c>
      <c r="AX24" s="83" t="s">
        <v>1953</v>
      </c>
      <c r="AY24" s="78" t="s">
        <v>66</v>
      </c>
      <c r="AZ24" s="78" t="str">
        <f>REPLACE(INDEX(GroupVertices[Group],MATCH(Vertices[[#This Row],[Vertex]],GroupVertices[Vertex],0)),1,1,"")</f>
        <v>23</v>
      </c>
      <c r="BA24" s="48"/>
      <c r="BB24" s="48"/>
      <c r="BC24" s="48"/>
      <c r="BD24" s="48"/>
      <c r="BE24" s="48" t="s">
        <v>527</v>
      </c>
      <c r="BF24" s="48" t="s">
        <v>527</v>
      </c>
      <c r="BG24" s="116" t="s">
        <v>2747</v>
      </c>
      <c r="BH24" s="116" t="s">
        <v>2747</v>
      </c>
      <c r="BI24" s="116" t="s">
        <v>2859</v>
      </c>
      <c r="BJ24" s="116" t="s">
        <v>2859</v>
      </c>
      <c r="BK24" s="116">
        <v>0</v>
      </c>
      <c r="BL24" s="120">
        <v>0</v>
      </c>
      <c r="BM24" s="116">
        <v>0</v>
      </c>
      <c r="BN24" s="120">
        <v>0</v>
      </c>
      <c r="BO24" s="116">
        <v>0</v>
      </c>
      <c r="BP24" s="120">
        <v>0</v>
      </c>
      <c r="BQ24" s="116">
        <v>43</v>
      </c>
      <c r="BR24" s="120">
        <v>100</v>
      </c>
      <c r="BS24" s="116">
        <v>43</v>
      </c>
      <c r="BT24" s="2"/>
      <c r="BU24" s="3"/>
      <c r="BV24" s="3"/>
      <c r="BW24" s="3"/>
      <c r="BX24" s="3"/>
    </row>
    <row r="25" spans="1:76" ht="15">
      <c r="A25" s="64" t="s">
        <v>228</v>
      </c>
      <c r="B25" s="65"/>
      <c r="C25" s="65" t="s">
        <v>64</v>
      </c>
      <c r="D25" s="66">
        <v>172.2642169728784</v>
      </c>
      <c r="E25" s="68"/>
      <c r="F25" s="100" t="s">
        <v>601</v>
      </c>
      <c r="G25" s="65"/>
      <c r="H25" s="69" t="s">
        <v>228</v>
      </c>
      <c r="I25" s="70"/>
      <c r="J25" s="70"/>
      <c r="K25" s="69" t="s">
        <v>2128</v>
      </c>
      <c r="L25" s="73">
        <v>1</v>
      </c>
      <c r="M25" s="74">
        <v>8196.0615234375</v>
      </c>
      <c r="N25" s="74">
        <v>2252.7158203125</v>
      </c>
      <c r="O25" s="75"/>
      <c r="P25" s="76"/>
      <c r="Q25" s="76"/>
      <c r="R25" s="86"/>
      <c r="S25" s="48">
        <v>0</v>
      </c>
      <c r="T25" s="48">
        <v>1</v>
      </c>
      <c r="U25" s="49">
        <v>0</v>
      </c>
      <c r="V25" s="49">
        <v>1</v>
      </c>
      <c r="W25" s="49">
        <v>0</v>
      </c>
      <c r="X25" s="49">
        <v>0.701752</v>
      </c>
      <c r="Y25" s="49">
        <v>0</v>
      </c>
      <c r="Z25" s="49">
        <v>0</v>
      </c>
      <c r="AA25" s="71">
        <v>25</v>
      </c>
      <c r="AB25" s="71"/>
      <c r="AC25" s="72"/>
      <c r="AD25" s="78" t="s">
        <v>1214</v>
      </c>
      <c r="AE25" s="78">
        <v>314</v>
      </c>
      <c r="AF25" s="78">
        <v>355</v>
      </c>
      <c r="AG25" s="78">
        <v>8692</v>
      </c>
      <c r="AH25" s="78">
        <v>3007</v>
      </c>
      <c r="AI25" s="78"/>
      <c r="AJ25" s="78" t="s">
        <v>1384</v>
      </c>
      <c r="AK25" s="78" t="s">
        <v>1531</v>
      </c>
      <c r="AL25" s="83" t="s">
        <v>1636</v>
      </c>
      <c r="AM25" s="78"/>
      <c r="AN25" s="80">
        <v>42176.7446412037</v>
      </c>
      <c r="AO25" s="83" t="s">
        <v>1718</v>
      </c>
      <c r="AP25" s="78" t="b">
        <v>0</v>
      </c>
      <c r="AQ25" s="78" t="b">
        <v>0</v>
      </c>
      <c r="AR25" s="78" t="b">
        <v>0</v>
      </c>
      <c r="AS25" s="78"/>
      <c r="AT25" s="78">
        <v>2</v>
      </c>
      <c r="AU25" s="83" t="s">
        <v>1852</v>
      </c>
      <c r="AV25" s="78" t="b">
        <v>0</v>
      </c>
      <c r="AW25" s="78" t="s">
        <v>1931</v>
      </c>
      <c r="AX25" s="83" t="s">
        <v>1954</v>
      </c>
      <c r="AY25" s="78" t="s">
        <v>66</v>
      </c>
      <c r="AZ25" s="78" t="str">
        <f>REPLACE(INDEX(GroupVertices[Group],MATCH(Vertices[[#This Row],[Vertex]],GroupVertices[Vertex],0)),1,1,"")</f>
        <v>23</v>
      </c>
      <c r="BA25" s="48"/>
      <c r="BB25" s="48"/>
      <c r="BC25" s="48"/>
      <c r="BD25" s="48"/>
      <c r="BE25" s="48"/>
      <c r="BF25" s="48"/>
      <c r="BG25" s="116" t="s">
        <v>2748</v>
      </c>
      <c r="BH25" s="116" t="s">
        <v>2748</v>
      </c>
      <c r="BI25" s="116" t="s">
        <v>2860</v>
      </c>
      <c r="BJ25" s="116" t="s">
        <v>2860</v>
      </c>
      <c r="BK25" s="116">
        <v>0</v>
      </c>
      <c r="BL25" s="120">
        <v>0</v>
      </c>
      <c r="BM25" s="116">
        <v>0</v>
      </c>
      <c r="BN25" s="120">
        <v>0</v>
      </c>
      <c r="BO25" s="116">
        <v>0</v>
      </c>
      <c r="BP25" s="120">
        <v>0</v>
      </c>
      <c r="BQ25" s="116">
        <v>22</v>
      </c>
      <c r="BR25" s="120">
        <v>100</v>
      </c>
      <c r="BS25" s="116">
        <v>22</v>
      </c>
      <c r="BT25" s="2"/>
      <c r="BU25" s="3"/>
      <c r="BV25" s="3"/>
      <c r="BW25" s="3"/>
      <c r="BX25" s="3"/>
    </row>
    <row r="26" spans="1:76" ht="15">
      <c r="A26" s="64" t="s">
        <v>229</v>
      </c>
      <c r="B26" s="65"/>
      <c r="C26" s="65" t="s">
        <v>64</v>
      </c>
      <c r="D26" s="66">
        <v>169.39023622047245</v>
      </c>
      <c r="E26" s="68"/>
      <c r="F26" s="100" t="s">
        <v>1876</v>
      </c>
      <c r="G26" s="65"/>
      <c r="H26" s="69" t="s">
        <v>229</v>
      </c>
      <c r="I26" s="70"/>
      <c r="J26" s="70"/>
      <c r="K26" s="69" t="s">
        <v>2129</v>
      </c>
      <c r="L26" s="73">
        <v>1</v>
      </c>
      <c r="M26" s="74">
        <v>8878.2548828125</v>
      </c>
      <c r="N26" s="74">
        <v>3849.614990234375</v>
      </c>
      <c r="O26" s="75"/>
      <c r="P26" s="76"/>
      <c r="Q26" s="76"/>
      <c r="R26" s="86"/>
      <c r="S26" s="48">
        <v>0</v>
      </c>
      <c r="T26" s="48">
        <v>1</v>
      </c>
      <c r="U26" s="49">
        <v>0</v>
      </c>
      <c r="V26" s="49">
        <v>1</v>
      </c>
      <c r="W26" s="49">
        <v>0</v>
      </c>
      <c r="X26" s="49">
        <v>0.999997</v>
      </c>
      <c r="Y26" s="49">
        <v>0</v>
      </c>
      <c r="Z26" s="49">
        <v>0</v>
      </c>
      <c r="AA26" s="71">
        <v>26</v>
      </c>
      <c r="AB26" s="71"/>
      <c r="AC26" s="72"/>
      <c r="AD26" s="78" t="s">
        <v>1215</v>
      </c>
      <c r="AE26" s="78">
        <v>1227</v>
      </c>
      <c r="AF26" s="78">
        <v>257</v>
      </c>
      <c r="AG26" s="78">
        <v>3907</v>
      </c>
      <c r="AH26" s="78">
        <v>11999</v>
      </c>
      <c r="AI26" s="78"/>
      <c r="AJ26" s="78" t="s">
        <v>1385</v>
      </c>
      <c r="AK26" s="78" t="s">
        <v>1141</v>
      </c>
      <c r="AL26" s="83" t="s">
        <v>1637</v>
      </c>
      <c r="AM26" s="78"/>
      <c r="AN26" s="80">
        <v>41021.80331018518</v>
      </c>
      <c r="AO26" s="83" t="s">
        <v>1719</v>
      </c>
      <c r="AP26" s="78" t="b">
        <v>0</v>
      </c>
      <c r="AQ26" s="78" t="b">
        <v>0</v>
      </c>
      <c r="AR26" s="78" t="b">
        <v>1</v>
      </c>
      <c r="AS26" s="78" t="s">
        <v>1096</v>
      </c>
      <c r="AT26" s="78">
        <v>0</v>
      </c>
      <c r="AU26" s="83" t="s">
        <v>1852</v>
      </c>
      <c r="AV26" s="78" t="b">
        <v>0</v>
      </c>
      <c r="AW26" s="78" t="s">
        <v>1931</v>
      </c>
      <c r="AX26" s="83" t="s">
        <v>1955</v>
      </c>
      <c r="AY26" s="78" t="s">
        <v>66</v>
      </c>
      <c r="AZ26" s="78" t="str">
        <f>REPLACE(INDEX(GroupVertices[Group],MATCH(Vertices[[#This Row],[Vertex]],GroupVertices[Vertex],0)),1,1,"")</f>
        <v>22</v>
      </c>
      <c r="BA26" s="48"/>
      <c r="BB26" s="48"/>
      <c r="BC26" s="48"/>
      <c r="BD26" s="48"/>
      <c r="BE26" s="48"/>
      <c r="BF26" s="48"/>
      <c r="BG26" s="116" t="s">
        <v>2749</v>
      </c>
      <c r="BH26" s="116" t="s">
        <v>2749</v>
      </c>
      <c r="BI26" s="116" t="s">
        <v>2861</v>
      </c>
      <c r="BJ26" s="116" t="s">
        <v>2861</v>
      </c>
      <c r="BK26" s="116">
        <v>0</v>
      </c>
      <c r="BL26" s="120">
        <v>0</v>
      </c>
      <c r="BM26" s="116">
        <v>0</v>
      </c>
      <c r="BN26" s="120">
        <v>0</v>
      </c>
      <c r="BO26" s="116">
        <v>0</v>
      </c>
      <c r="BP26" s="120">
        <v>0</v>
      </c>
      <c r="BQ26" s="116">
        <v>6</v>
      </c>
      <c r="BR26" s="120">
        <v>100</v>
      </c>
      <c r="BS26" s="116">
        <v>6</v>
      </c>
      <c r="BT26" s="2"/>
      <c r="BU26" s="3"/>
      <c r="BV26" s="3"/>
      <c r="BW26" s="3"/>
      <c r="BX26" s="3"/>
    </row>
    <row r="27" spans="1:76" ht="15">
      <c r="A27" s="64" t="s">
        <v>374</v>
      </c>
      <c r="B27" s="65"/>
      <c r="C27" s="65" t="s">
        <v>64</v>
      </c>
      <c r="D27" s="66">
        <v>1000</v>
      </c>
      <c r="E27" s="68"/>
      <c r="F27" s="100" t="s">
        <v>1877</v>
      </c>
      <c r="G27" s="65"/>
      <c r="H27" s="69" t="s">
        <v>374</v>
      </c>
      <c r="I27" s="70"/>
      <c r="J27" s="70"/>
      <c r="K27" s="69" t="s">
        <v>2130</v>
      </c>
      <c r="L27" s="73">
        <v>1</v>
      </c>
      <c r="M27" s="74">
        <v>8878.2548828125</v>
      </c>
      <c r="N27" s="74">
        <v>4467.2001953125</v>
      </c>
      <c r="O27" s="75"/>
      <c r="P27" s="76"/>
      <c r="Q27" s="76"/>
      <c r="R27" s="86"/>
      <c r="S27" s="48">
        <v>1</v>
      </c>
      <c r="T27" s="48">
        <v>0</v>
      </c>
      <c r="U27" s="49">
        <v>0</v>
      </c>
      <c r="V27" s="49">
        <v>1</v>
      </c>
      <c r="W27" s="49">
        <v>0</v>
      </c>
      <c r="X27" s="49">
        <v>0.999997</v>
      </c>
      <c r="Y27" s="49">
        <v>0</v>
      </c>
      <c r="Z27" s="49">
        <v>0</v>
      </c>
      <c r="AA27" s="71">
        <v>27</v>
      </c>
      <c r="AB27" s="71"/>
      <c r="AC27" s="72"/>
      <c r="AD27" s="78" t="s">
        <v>1216</v>
      </c>
      <c r="AE27" s="78">
        <v>901</v>
      </c>
      <c r="AF27" s="78">
        <v>1021084</v>
      </c>
      <c r="AG27" s="78">
        <v>23378</v>
      </c>
      <c r="AH27" s="78">
        <v>110432</v>
      </c>
      <c r="AI27" s="78"/>
      <c r="AJ27" s="78" t="s">
        <v>1386</v>
      </c>
      <c r="AK27" s="78" t="s">
        <v>1532</v>
      </c>
      <c r="AL27" s="83" t="s">
        <v>1638</v>
      </c>
      <c r="AM27" s="78"/>
      <c r="AN27" s="80">
        <v>40766.2625</v>
      </c>
      <c r="AO27" s="83" t="s">
        <v>1720</v>
      </c>
      <c r="AP27" s="78" t="b">
        <v>0</v>
      </c>
      <c r="AQ27" s="78" t="b">
        <v>0</v>
      </c>
      <c r="AR27" s="78" t="b">
        <v>1</v>
      </c>
      <c r="AS27" s="78" t="s">
        <v>1096</v>
      </c>
      <c r="AT27" s="78">
        <v>462</v>
      </c>
      <c r="AU27" s="83" t="s">
        <v>1855</v>
      </c>
      <c r="AV27" s="78" t="b">
        <v>1</v>
      </c>
      <c r="AW27" s="78" t="s">
        <v>1931</v>
      </c>
      <c r="AX27" s="83" t="s">
        <v>1956</v>
      </c>
      <c r="AY27" s="78" t="s">
        <v>65</v>
      </c>
      <c r="AZ27" s="78" t="str">
        <f>REPLACE(INDEX(GroupVertices[Group],MATCH(Vertices[[#This Row],[Vertex]],GroupVertices[Vertex],0)),1,1,"")</f>
        <v>22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232</v>
      </c>
      <c r="B28" s="65"/>
      <c r="C28" s="65" t="s">
        <v>64</v>
      </c>
      <c r="D28" s="66">
        <v>162.11730533683289</v>
      </c>
      <c r="E28" s="68"/>
      <c r="F28" s="100" t="s">
        <v>603</v>
      </c>
      <c r="G28" s="65"/>
      <c r="H28" s="69" t="s">
        <v>232</v>
      </c>
      <c r="I28" s="70"/>
      <c r="J28" s="70"/>
      <c r="K28" s="69" t="s">
        <v>2131</v>
      </c>
      <c r="L28" s="73">
        <v>1</v>
      </c>
      <c r="M28" s="74">
        <v>2582.587646484375</v>
      </c>
      <c r="N28" s="74">
        <v>5638.091796875</v>
      </c>
      <c r="O28" s="75"/>
      <c r="P28" s="76"/>
      <c r="Q28" s="76"/>
      <c r="R28" s="86"/>
      <c r="S28" s="48">
        <v>1</v>
      </c>
      <c r="T28" s="48">
        <v>1</v>
      </c>
      <c r="U28" s="49">
        <v>0</v>
      </c>
      <c r="V28" s="49">
        <v>0</v>
      </c>
      <c r="W28" s="49">
        <v>0</v>
      </c>
      <c r="X28" s="49">
        <v>0.999997</v>
      </c>
      <c r="Y28" s="49">
        <v>0</v>
      </c>
      <c r="Z28" s="49" t="s">
        <v>2358</v>
      </c>
      <c r="AA28" s="71">
        <v>28</v>
      </c>
      <c r="AB28" s="71"/>
      <c r="AC28" s="72"/>
      <c r="AD28" s="78" t="s">
        <v>1217</v>
      </c>
      <c r="AE28" s="78">
        <v>35</v>
      </c>
      <c r="AF28" s="78">
        <v>9</v>
      </c>
      <c r="AG28" s="78">
        <v>453</v>
      </c>
      <c r="AH28" s="78">
        <v>25</v>
      </c>
      <c r="AI28" s="78"/>
      <c r="AJ28" s="78" t="s">
        <v>1387</v>
      </c>
      <c r="AK28" s="78" t="s">
        <v>1142</v>
      </c>
      <c r="AL28" s="78"/>
      <c r="AM28" s="78"/>
      <c r="AN28" s="80">
        <v>42591.73520833333</v>
      </c>
      <c r="AO28" s="83" t="s">
        <v>1721</v>
      </c>
      <c r="AP28" s="78" t="b">
        <v>0</v>
      </c>
      <c r="AQ28" s="78" t="b">
        <v>0</v>
      </c>
      <c r="AR28" s="78" t="b">
        <v>1</v>
      </c>
      <c r="AS28" s="78" t="s">
        <v>1096</v>
      </c>
      <c r="AT28" s="78">
        <v>2</v>
      </c>
      <c r="AU28" s="83" t="s">
        <v>1852</v>
      </c>
      <c r="AV28" s="78" t="b">
        <v>0</v>
      </c>
      <c r="AW28" s="78" t="s">
        <v>1931</v>
      </c>
      <c r="AX28" s="83" t="s">
        <v>1957</v>
      </c>
      <c r="AY28" s="78" t="s">
        <v>66</v>
      </c>
      <c r="AZ28" s="78" t="str">
        <f>REPLACE(INDEX(GroupVertices[Group],MATCH(Vertices[[#This Row],[Vertex]],GroupVertices[Vertex],0)),1,1,"")</f>
        <v>1</v>
      </c>
      <c r="BA28" s="48" t="s">
        <v>492</v>
      </c>
      <c r="BB28" s="48" t="s">
        <v>492</v>
      </c>
      <c r="BC28" s="48" t="s">
        <v>516</v>
      </c>
      <c r="BD28" s="48" t="s">
        <v>516</v>
      </c>
      <c r="BE28" s="48" t="s">
        <v>528</v>
      </c>
      <c r="BF28" s="48" t="s">
        <v>528</v>
      </c>
      <c r="BG28" s="116" t="s">
        <v>2750</v>
      </c>
      <c r="BH28" s="116" t="s">
        <v>2750</v>
      </c>
      <c r="BI28" s="116" t="s">
        <v>2862</v>
      </c>
      <c r="BJ28" s="116" t="s">
        <v>2862</v>
      </c>
      <c r="BK28" s="116">
        <v>0</v>
      </c>
      <c r="BL28" s="120">
        <v>0</v>
      </c>
      <c r="BM28" s="116">
        <v>0</v>
      </c>
      <c r="BN28" s="120">
        <v>0</v>
      </c>
      <c r="BO28" s="116">
        <v>0</v>
      </c>
      <c r="BP28" s="120">
        <v>0</v>
      </c>
      <c r="BQ28" s="116">
        <v>18</v>
      </c>
      <c r="BR28" s="120">
        <v>100</v>
      </c>
      <c r="BS28" s="116">
        <v>18</v>
      </c>
      <c r="BT28" s="2"/>
      <c r="BU28" s="3"/>
      <c r="BV28" s="3"/>
      <c r="BW28" s="3"/>
      <c r="BX28" s="3"/>
    </row>
    <row r="29" spans="1:76" ht="15">
      <c r="A29" s="64" t="s">
        <v>233</v>
      </c>
      <c r="B29" s="65"/>
      <c r="C29" s="65" t="s">
        <v>64</v>
      </c>
      <c r="D29" s="66">
        <v>167.42537182852143</v>
      </c>
      <c r="E29" s="68"/>
      <c r="F29" s="100" t="s">
        <v>604</v>
      </c>
      <c r="G29" s="65"/>
      <c r="H29" s="69" t="s">
        <v>233</v>
      </c>
      <c r="I29" s="70"/>
      <c r="J29" s="70"/>
      <c r="K29" s="69" t="s">
        <v>2132</v>
      </c>
      <c r="L29" s="73">
        <v>1</v>
      </c>
      <c r="M29" s="74">
        <v>5412.064453125</v>
      </c>
      <c r="N29" s="74">
        <v>7739.171875</v>
      </c>
      <c r="O29" s="75"/>
      <c r="P29" s="76"/>
      <c r="Q29" s="76"/>
      <c r="R29" s="86"/>
      <c r="S29" s="48">
        <v>0</v>
      </c>
      <c r="T29" s="48">
        <v>1</v>
      </c>
      <c r="U29" s="49">
        <v>0</v>
      </c>
      <c r="V29" s="49">
        <v>0.014706</v>
      </c>
      <c r="W29" s="49">
        <v>5E-05</v>
      </c>
      <c r="X29" s="49">
        <v>0.48043</v>
      </c>
      <c r="Y29" s="49">
        <v>0</v>
      </c>
      <c r="Z29" s="49">
        <v>0</v>
      </c>
      <c r="AA29" s="71">
        <v>29</v>
      </c>
      <c r="AB29" s="71"/>
      <c r="AC29" s="72"/>
      <c r="AD29" s="78" t="s">
        <v>1218</v>
      </c>
      <c r="AE29" s="78">
        <v>255</v>
      </c>
      <c r="AF29" s="78">
        <v>190</v>
      </c>
      <c r="AG29" s="78">
        <v>607</v>
      </c>
      <c r="AH29" s="78">
        <v>793</v>
      </c>
      <c r="AI29" s="78"/>
      <c r="AJ29" s="78" t="s">
        <v>1388</v>
      </c>
      <c r="AK29" s="78"/>
      <c r="AL29" s="78"/>
      <c r="AM29" s="78"/>
      <c r="AN29" s="80">
        <v>41733.47439814815</v>
      </c>
      <c r="AO29" s="83" t="s">
        <v>1722</v>
      </c>
      <c r="AP29" s="78" t="b">
        <v>1</v>
      </c>
      <c r="AQ29" s="78" t="b">
        <v>0</v>
      </c>
      <c r="AR29" s="78" t="b">
        <v>0</v>
      </c>
      <c r="AS29" s="78" t="s">
        <v>1098</v>
      </c>
      <c r="AT29" s="78">
        <v>2</v>
      </c>
      <c r="AU29" s="83" t="s">
        <v>1852</v>
      </c>
      <c r="AV29" s="78" t="b">
        <v>0</v>
      </c>
      <c r="AW29" s="78" t="s">
        <v>1931</v>
      </c>
      <c r="AX29" s="83" t="s">
        <v>1958</v>
      </c>
      <c r="AY29" s="78" t="s">
        <v>66</v>
      </c>
      <c r="AZ29" s="78" t="str">
        <f>REPLACE(INDEX(GroupVertices[Group],MATCH(Vertices[[#This Row],[Vertex]],GroupVertices[Vertex],0)),1,1,"")</f>
        <v>2</v>
      </c>
      <c r="BA29" s="48"/>
      <c r="BB29" s="48"/>
      <c r="BC29" s="48"/>
      <c r="BD29" s="48"/>
      <c r="BE29" s="48"/>
      <c r="BF29" s="48"/>
      <c r="BG29" s="116" t="s">
        <v>2751</v>
      </c>
      <c r="BH29" s="116" t="s">
        <v>2751</v>
      </c>
      <c r="BI29" s="116" t="s">
        <v>2863</v>
      </c>
      <c r="BJ29" s="116" t="s">
        <v>2863</v>
      </c>
      <c r="BK29" s="116">
        <v>0</v>
      </c>
      <c r="BL29" s="120">
        <v>0</v>
      </c>
      <c r="BM29" s="116">
        <v>0</v>
      </c>
      <c r="BN29" s="120">
        <v>0</v>
      </c>
      <c r="BO29" s="116">
        <v>0</v>
      </c>
      <c r="BP29" s="120">
        <v>0</v>
      </c>
      <c r="BQ29" s="116">
        <v>27</v>
      </c>
      <c r="BR29" s="120">
        <v>100</v>
      </c>
      <c r="BS29" s="116">
        <v>27</v>
      </c>
      <c r="BT29" s="2"/>
      <c r="BU29" s="3"/>
      <c r="BV29" s="3"/>
      <c r="BW29" s="3"/>
      <c r="BX29" s="3"/>
    </row>
    <row r="30" spans="1:76" ht="15">
      <c r="A30" s="64" t="s">
        <v>366</v>
      </c>
      <c r="B30" s="65"/>
      <c r="C30" s="65" t="s">
        <v>64</v>
      </c>
      <c r="D30" s="66">
        <v>170.15272090988626</v>
      </c>
      <c r="E30" s="68"/>
      <c r="F30" s="100" t="s">
        <v>1878</v>
      </c>
      <c r="G30" s="65"/>
      <c r="H30" s="69" t="s">
        <v>366</v>
      </c>
      <c r="I30" s="70"/>
      <c r="J30" s="70"/>
      <c r="K30" s="69" t="s">
        <v>2133</v>
      </c>
      <c r="L30" s="73">
        <v>9999</v>
      </c>
      <c r="M30" s="74">
        <v>4627.134765625</v>
      </c>
      <c r="N30" s="74">
        <v>7734.306640625</v>
      </c>
      <c r="O30" s="75"/>
      <c r="P30" s="76"/>
      <c r="Q30" s="76"/>
      <c r="R30" s="86"/>
      <c r="S30" s="48">
        <v>12</v>
      </c>
      <c r="T30" s="48">
        <v>1</v>
      </c>
      <c r="U30" s="49">
        <v>393</v>
      </c>
      <c r="V30" s="49">
        <v>0.022727</v>
      </c>
      <c r="W30" s="49">
        <v>0.000223</v>
      </c>
      <c r="X30" s="49">
        <v>4.664898</v>
      </c>
      <c r="Y30" s="49">
        <v>0.01818181818181818</v>
      </c>
      <c r="Z30" s="49">
        <v>0</v>
      </c>
      <c r="AA30" s="71">
        <v>30</v>
      </c>
      <c r="AB30" s="71"/>
      <c r="AC30" s="72"/>
      <c r="AD30" s="78" t="s">
        <v>1219</v>
      </c>
      <c r="AE30" s="78">
        <v>104</v>
      </c>
      <c r="AF30" s="78">
        <v>283</v>
      </c>
      <c r="AG30" s="78">
        <v>647</v>
      </c>
      <c r="AH30" s="78">
        <v>850</v>
      </c>
      <c r="AI30" s="78"/>
      <c r="AJ30" s="78" t="s">
        <v>1389</v>
      </c>
      <c r="AK30" s="78"/>
      <c r="AL30" s="83" t="s">
        <v>1639</v>
      </c>
      <c r="AM30" s="78"/>
      <c r="AN30" s="80">
        <v>41569.55527777778</v>
      </c>
      <c r="AO30" s="83" t="s">
        <v>1723</v>
      </c>
      <c r="AP30" s="78" t="b">
        <v>1</v>
      </c>
      <c r="AQ30" s="78" t="b">
        <v>0</v>
      </c>
      <c r="AR30" s="78" t="b">
        <v>0</v>
      </c>
      <c r="AS30" s="78" t="s">
        <v>1098</v>
      </c>
      <c r="AT30" s="78">
        <v>4</v>
      </c>
      <c r="AU30" s="83" t="s">
        <v>1852</v>
      </c>
      <c r="AV30" s="78" t="b">
        <v>0</v>
      </c>
      <c r="AW30" s="78" t="s">
        <v>1931</v>
      </c>
      <c r="AX30" s="83" t="s">
        <v>1959</v>
      </c>
      <c r="AY30" s="78" t="s">
        <v>66</v>
      </c>
      <c r="AZ30" s="78" t="str">
        <f>REPLACE(INDEX(GroupVertices[Group],MATCH(Vertices[[#This Row],[Vertex]],GroupVertices[Vertex],0)),1,1,"")</f>
        <v>2</v>
      </c>
      <c r="BA30" s="48"/>
      <c r="BB30" s="48"/>
      <c r="BC30" s="48"/>
      <c r="BD30" s="48"/>
      <c r="BE30" s="48"/>
      <c r="BF30" s="48"/>
      <c r="BG30" s="116" t="s">
        <v>2752</v>
      </c>
      <c r="BH30" s="116" t="s">
        <v>2752</v>
      </c>
      <c r="BI30" s="116" t="s">
        <v>2864</v>
      </c>
      <c r="BJ30" s="116" t="s">
        <v>2864</v>
      </c>
      <c r="BK30" s="116">
        <v>0</v>
      </c>
      <c r="BL30" s="120">
        <v>0</v>
      </c>
      <c r="BM30" s="116">
        <v>2</v>
      </c>
      <c r="BN30" s="120">
        <v>4.166666666666667</v>
      </c>
      <c r="BO30" s="116">
        <v>1</v>
      </c>
      <c r="BP30" s="120">
        <v>2.0833333333333335</v>
      </c>
      <c r="BQ30" s="116">
        <v>46</v>
      </c>
      <c r="BR30" s="120">
        <v>95.83333333333333</v>
      </c>
      <c r="BS30" s="116">
        <v>48</v>
      </c>
      <c r="BT30" s="2"/>
      <c r="BU30" s="3"/>
      <c r="BV30" s="3"/>
      <c r="BW30" s="3"/>
      <c r="BX30" s="3"/>
    </row>
    <row r="31" spans="1:76" ht="15">
      <c r="A31" s="64" t="s">
        <v>234</v>
      </c>
      <c r="B31" s="65"/>
      <c r="C31" s="65" t="s">
        <v>64</v>
      </c>
      <c r="D31" s="66">
        <v>170.9152055993001</v>
      </c>
      <c r="E31" s="68"/>
      <c r="F31" s="100" t="s">
        <v>605</v>
      </c>
      <c r="G31" s="65"/>
      <c r="H31" s="69" t="s">
        <v>234</v>
      </c>
      <c r="I31" s="70"/>
      <c r="J31" s="70"/>
      <c r="K31" s="69" t="s">
        <v>2134</v>
      </c>
      <c r="L31" s="73">
        <v>1</v>
      </c>
      <c r="M31" s="74">
        <v>3865.46337890625</v>
      </c>
      <c r="N31" s="74">
        <v>7666.96044921875</v>
      </c>
      <c r="O31" s="75"/>
      <c r="P31" s="76"/>
      <c r="Q31" s="76"/>
      <c r="R31" s="86"/>
      <c r="S31" s="48">
        <v>0</v>
      </c>
      <c r="T31" s="48">
        <v>1</v>
      </c>
      <c r="U31" s="49">
        <v>0</v>
      </c>
      <c r="V31" s="49">
        <v>0.014706</v>
      </c>
      <c r="W31" s="49">
        <v>5E-05</v>
      </c>
      <c r="X31" s="49">
        <v>0.48043</v>
      </c>
      <c r="Y31" s="49">
        <v>0</v>
      </c>
      <c r="Z31" s="49">
        <v>0</v>
      </c>
      <c r="AA31" s="71">
        <v>31</v>
      </c>
      <c r="AB31" s="71"/>
      <c r="AC31" s="72"/>
      <c r="AD31" s="78" t="s">
        <v>1220</v>
      </c>
      <c r="AE31" s="78">
        <v>37</v>
      </c>
      <c r="AF31" s="78">
        <v>309</v>
      </c>
      <c r="AG31" s="78">
        <v>1143</v>
      </c>
      <c r="AH31" s="78">
        <v>395</v>
      </c>
      <c r="AI31" s="78"/>
      <c r="AJ31" s="78" t="s">
        <v>1390</v>
      </c>
      <c r="AK31" s="78" t="s">
        <v>1533</v>
      </c>
      <c r="AL31" s="78"/>
      <c r="AM31" s="78"/>
      <c r="AN31" s="80">
        <v>40316.12231481481</v>
      </c>
      <c r="AO31" s="83" t="s">
        <v>1724</v>
      </c>
      <c r="AP31" s="78" t="b">
        <v>0</v>
      </c>
      <c r="AQ31" s="78" t="b">
        <v>0</v>
      </c>
      <c r="AR31" s="78" t="b">
        <v>1</v>
      </c>
      <c r="AS31" s="78" t="s">
        <v>1098</v>
      </c>
      <c r="AT31" s="78">
        <v>1</v>
      </c>
      <c r="AU31" s="83" t="s">
        <v>1856</v>
      </c>
      <c r="AV31" s="78" t="b">
        <v>0</v>
      </c>
      <c r="AW31" s="78" t="s">
        <v>1931</v>
      </c>
      <c r="AX31" s="83" t="s">
        <v>1960</v>
      </c>
      <c r="AY31" s="78" t="s">
        <v>66</v>
      </c>
      <c r="AZ31" s="78" t="str">
        <f>REPLACE(INDEX(GroupVertices[Group],MATCH(Vertices[[#This Row],[Vertex]],GroupVertices[Vertex],0)),1,1,"")</f>
        <v>2</v>
      </c>
      <c r="BA31" s="48"/>
      <c r="BB31" s="48"/>
      <c r="BC31" s="48"/>
      <c r="BD31" s="48"/>
      <c r="BE31" s="48"/>
      <c r="BF31" s="48"/>
      <c r="BG31" s="116" t="s">
        <v>2751</v>
      </c>
      <c r="BH31" s="116" t="s">
        <v>2751</v>
      </c>
      <c r="BI31" s="116" t="s">
        <v>2863</v>
      </c>
      <c r="BJ31" s="116" t="s">
        <v>2863</v>
      </c>
      <c r="BK31" s="116">
        <v>0</v>
      </c>
      <c r="BL31" s="120">
        <v>0</v>
      </c>
      <c r="BM31" s="116">
        <v>0</v>
      </c>
      <c r="BN31" s="120">
        <v>0</v>
      </c>
      <c r="BO31" s="116">
        <v>0</v>
      </c>
      <c r="BP31" s="120">
        <v>0</v>
      </c>
      <c r="BQ31" s="116">
        <v>27</v>
      </c>
      <c r="BR31" s="120">
        <v>100</v>
      </c>
      <c r="BS31" s="116">
        <v>27</v>
      </c>
      <c r="BT31" s="2"/>
      <c r="BU31" s="3"/>
      <c r="BV31" s="3"/>
      <c r="BW31" s="3"/>
      <c r="BX31" s="3"/>
    </row>
    <row r="32" spans="1:76" ht="15">
      <c r="A32" s="64" t="s">
        <v>235</v>
      </c>
      <c r="B32" s="65"/>
      <c r="C32" s="65" t="s">
        <v>64</v>
      </c>
      <c r="D32" s="66">
        <v>191.06239720034995</v>
      </c>
      <c r="E32" s="68"/>
      <c r="F32" s="100" t="s">
        <v>606</v>
      </c>
      <c r="G32" s="65"/>
      <c r="H32" s="69" t="s">
        <v>235</v>
      </c>
      <c r="I32" s="70"/>
      <c r="J32" s="70"/>
      <c r="K32" s="69" t="s">
        <v>2135</v>
      </c>
      <c r="L32" s="73">
        <v>1</v>
      </c>
      <c r="M32" s="74">
        <v>4177.37060546875</v>
      </c>
      <c r="N32" s="74">
        <v>7811.84228515625</v>
      </c>
      <c r="O32" s="75"/>
      <c r="P32" s="76"/>
      <c r="Q32" s="76"/>
      <c r="R32" s="86"/>
      <c r="S32" s="48">
        <v>0</v>
      </c>
      <c r="T32" s="48">
        <v>1</v>
      </c>
      <c r="U32" s="49">
        <v>0</v>
      </c>
      <c r="V32" s="49">
        <v>0.014706</v>
      </c>
      <c r="W32" s="49">
        <v>5E-05</v>
      </c>
      <c r="X32" s="49">
        <v>0.48043</v>
      </c>
      <c r="Y32" s="49">
        <v>0</v>
      </c>
      <c r="Z32" s="49">
        <v>0</v>
      </c>
      <c r="AA32" s="71">
        <v>32</v>
      </c>
      <c r="AB32" s="71"/>
      <c r="AC32" s="72"/>
      <c r="AD32" s="78" t="s">
        <v>1221</v>
      </c>
      <c r="AE32" s="78">
        <v>1192</v>
      </c>
      <c r="AF32" s="78">
        <v>996</v>
      </c>
      <c r="AG32" s="78">
        <v>9343</v>
      </c>
      <c r="AH32" s="78">
        <v>2377</v>
      </c>
      <c r="AI32" s="78"/>
      <c r="AJ32" s="78" t="s">
        <v>1391</v>
      </c>
      <c r="AK32" s="78" t="s">
        <v>1534</v>
      </c>
      <c r="AL32" s="78"/>
      <c r="AM32" s="78"/>
      <c r="AN32" s="80">
        <v>40238.26393518518</v>
      </c>
      <c r="AO32" s="83" t="s">
        <v>1725</v>
      </c>
      <c r="AP32" s="78" t="b">
        <v>1</v>
      </c>
      <c r="AQ32" s="78" t="b">
        <v>0</v>
      </c>
      <c r="AR32" s="78" t="b">
        <v>1</v>
      </c>
      <c r="AS32" s="78" t="s">
        <v>1098</v>
      </c>
      <c r="AT32" s="78">
        <v>6</v>
      </c>
      <c r="AU32" s="83" t="s">
        <v>1852</v>
      </c>
      <c r="AV32" s="78" t="b">
        <v>0</v>
      </c>
      <c r="AW32" s="78" t="s">
        <v>1931</v>
      </c>
      <c r="AX32" s="83" t="s">
        <v>1961</v>
      </c>
      <c r="AY32" s="78" t="s">
        <v>66</v>
      </c>
      <c r="AZ32" s="78" t="str">
        <f>REPLACE(INDEX(GroupVertices[Group],MATCH(Vertices[[#This Row],[Vertex]],GroupVertices[Vertex],0)),1,1,"")</f>
        <v>2</v>
      </c>
      <c r="BA32" s="48"/>
      <c r="BB32" s="48"/>
      <c r="BC32" s="48"/>
      <c r="BD32" s="48"/>
      <c r="BE32" s="48"/>
      <c r="BF32" s="48"/>
      <c r="BG32" s="116" t="s">
        <v>2751</v>
      </c>
      <c r="BH32" s="116" t="s">
        <v>2751</v>
      </c>
      <c r="BI32" s="116" t="s">
        <v>2863</v>
      </c>
      <c r="BJ32" s="116" t="s">
        <v>2863</v>
      </c>
      <c r="BK32" s="116">
        <v>0</v>
      </c>
      <c r="BL32" s="120">
        <v>0</v>
      </c>
      <c r="BM32" s="116">
        <v>0</v>
      </c>
      <c r="BN32" s="120">
        <v>0</v>
      </c>
      <c r="BO32" s="116">
        <v>0</v>
      </c>
      <c r="BP32" s="120">
        <v>0</v>
      </c>
      <c r="BQ32" s="116">
        <v>27</v>
      </c>
      <c r="BR32" s="120">
        <v>100</v>
      </c>
      <c r="BS32" s="116">
        <v>27</v>
      </c>
      <c r="BT32" s="2"/>
      <c r="BU32" s="3"/>
      <c r="BV32" s="3"/>
      <c r="BW32" s="3"/>
      <c r="BX32" s="3"/>
    </row>
    <row r="33" spans="1:76" ht="15">
      <c r="A33" s="64" t="s">
        <v>236</v>
      </c>
      <c r="B33" s="65"/>
      <c r="C33" s="65" t="s">
        <v>64</v>
      </c>
      <c r="D33" s="66">
        <v>186.223552055993</v>
      </c>
      <c r="E33" s="68"/>
      <c r="F33" s="100" t="s">
        <v>607</v>
      </c>
      <c r="G33" s="65"/>
      <c r="H33" s="69" t="s">
        <v>236</v>
      </c>
      <c r="I33" s="70"/>
      <c r="J33" s="70"/>
      <c r="K33" s="69" t="s">
        <v>2136</v>
      </c>
      <c r="L33" s="73">
        <v>1</v>
      </c>
      <c r="M33" s="74">
        <v>5095.5986328125</v>
      </c>
      <c r="N33" s="74">
        <v>7790.53564453125</v>
      </c>
      <c r="O33" s="75"/>
      <c r="P33" s="76"/>
      <c r="Q33" s="76"/>
      <c r="R33" s="86"/>
      <c r="S33" s="48">
        <v>0</v>
      </c>
      <c r="T33" s="48">
        <v>1</v>
      </c>
      <c r="U33" s="49">
        <v>0</v>
      </c>
      <c r="V33" s="49">
        <v>0.014706</v>
      </c>
      <c r="W33" s="49">
        <v>5E-05</v>
      </c>
      <c r="X33" s="49">
        <v>0.48043</v>
      </c>
      <c r="Y33" s="49">
        <v>0</v>
      </c>
      <c r="Z33" s="49">
        <v>0</v>
      </c>
      <c r="AA33" s="71">
        <v>33</v>
      </c>
      <c r="AB33" s="71"/>
      <c r="AC33" s="72"/>
      <c r="AD33" s="78" t="s">
        <v>1222</v>
      </c>
      <c r="AE33" s="78">
        <v>437</v>
      </c>
      <c r="AF33" s="78">
        <v>831</v>
      </c>
      <c r="AG33" s="78">
        <v>3343</v>
      </c>
      <c r="AH33" s="78">
        <v>474</v>
      </c>
      <c r="AI33" s="78"/>
      <c r="AJ33" s="78" t="s">
        <v>1392</v>
      </c>
      <c r="AK33" s="78">
        <v>53</v>
      </c>
      <c r="AL33" s="78"/>
      <c r="AM33" s="78"/>
      <c r="AN33" s="80">
        <v>41649.155127314814</v>
      </c>
      <c r="AO33" s="83" t="s">
        <v>1726</v>
      </c>
      <c r="AP33" s="78" t="b">
        <v>1</v>
      </c>
      <c r="AQ33" s="78" t="b">
        <v>0</v>
      </c>
      <c r="AR33" s="78" t="b">
        <v>1</v>
      </c>
      <c r="AS33" s="78" t="s">
        <v>1098</v>
      </c>
      <c r="AT33" s="78">
        <v>5</v>
      </c>
      <c r="AU33" s="83" t="s">
        <v>1852</v>
      </c>
      <c r="AV33" s="78" t="b">
        <v>0</v>
      </c>
      <c r="AW33" s="78" t="s">
        <v>1931</v>
      </c>
      <c r="AX33" s="83" t="s">
        <v>1962</v>
      </c>
      <c r="AY33" s="78" t="s">
        <v>66</v>
      </c>
      <c r="AZ33" s="78" t="str">
        <f>REPLACE(INDEX(GroupVertices[Group],MATCH(Vertices[[#This Row],[Vertex]],GroupVertices[Vertex],0)),1,1,"")</f>
        <v>2</v>
      </c>
      <c r="BA33" s="48"/>
      <c r="BB33" s="48"/>
      <c r="BC33" s="48"/>
      <c r="BD33" s="48"/>
      <c r="BE33" s="48"/>
      <c r="BF33" s="48"/>
      <c r="BG33" s="116" t="s">
        <v>2751</v>
      </c>
      <c r="BH33" s="116" t="s">
        <v>2751</v>
      </c>
      <c r="BI33" s="116" t="s">
        <v>2863</v>
      </c>
      <c r="BJ33" s="116" t="s">
        <v>2863</v>
      </c>
      <c r="BK33" s="116">
        <v>0</v>
      </c>
      <c r="BL33" s="120">
        <v>0</v>
      </c>
      <c r="BM33" s="116">
        <v>0</v>
      </c>
      <c r="BN33" s="120">
        <v>0</v>
      </c>
      <c r="BO33" s="116">
        <v>0</v>
      </c>
      <c r="BP33" s="120">
        <v>0</v>
      </c>
      <c r="BQ33" s="116">
        <v>27</v>
      </c>
      <c r="BR33" s="120">
        <v>100</v>
      </c>
      <c r="BS33" s="116">
        <v>27</v>
      </c>
      <c r="BT33" s="2"/>
      <c r="BU33" s="3"/>
      <c r="BV33" s="3"/>
      <c r="BW33" s="3"/>
      <c r="BX33" s="3"/>
    </row>
    <row r="34" spans="1:76" ht="15">
      <c r="A34" s="64" t="s">
        <v>237</v>
      </c>
      <c r="B34" s="65"/>
      <c r="C34" s="65" t="s">
        <v>64</v>
      </c>
      <c r="D34" s="66">
        <v>194.43492563429572</v>
      </c>
      <c r="E34" s="68"/>
      <c r="F34" s="100" t="s">
        <v>608</v>
      </c>
      <c r="G34" s="65"/>
      <c r="H34" s="69" t="s">
        <v>237</v>
      </c>
      <c r="I34" s="70"/>
      <c r="J34" s="70"/>
      <c r="K34" s="69" t="s">
        <v>2137</v>
      </c>
      <c r="L34" s="73">
        <v>1</v>
      </c>
      <c r="M34" s="74">
        <v>4963.46533203125</v>
      </c>
      <c r="N34" s="74">
        <v>8584.0263671875</v>
      </c>
      <c r="O34" s="75"/>
      <c r="P34" s="76"/>
      <c r="Q34" s="76"/>
      <c r="R34" s="86"/>
      <c r="S34" s="48">
        <v>0</v>
      </c>
      <c r="T34" s="48">
        <v>1</v>
      </c>
      <c r="U34" s="49">
        <v>0</v>
      </c>
      <c r="V34" s="49">
        <v>0.014706</v>
      </c>
      <c r="W34" s="49">
        <v>5E-05</v>
      </c>
      <c r="X34" s="49">
        <v>0.48043</v>
      </c>
      <c r="Y34" s="49">
        <v>0</v>
      </c>
      <c r="Z34" s="49">
        <v>0</v>
      </c>
      <c r="AA34" s="71">
        <v>34</v>
      </c>
      <c r="AB34" s="71"/>
      <c r="AC34" s="72"/>
      <c r="AD34" s="78" t="s">
        <v>1223</v>
      </c>
      <c r="AE34" s="78">
        <v>1022</v>
      </c>
      <c r="AF34" s="78">
        <v>1111</v>
      </c>
      <c r="AG34" s="78">
        <v>10039</v>
      </c>
      <c r="AH34" s="78">
        <v>12954</v>
      </c>
      <c r="AI34" s="78"/>
      <c r="AJ34" s="78" t="s">
        <v>1393</v>
      </c>
      <c r="AK34" s="78"/>
      <c r="AL34" s="78"/>
      <c r="AM34" s="78"/>
      <c r="AN34" s="80">
        <v>40793.520902777775</v>
      </c>
      <c r="AO34" s="83" t="s">
        <v>1727</v>
      </c>
      <c r="AP34" s="78" t="b">
        <v>1</v>
      </c>
      <c r="AQ34" s="78" t="b">
        <v>0</v>
      </c>
      <c r="AR34" s="78" t="b">
        <v>1</v>
      </c>
      <c r="AS34" s="78" t="s">
        <v>1098</v>
      </c>
      <c r="AT34" s="78">
        <v>8</v>
      </c>
      <c r="AU34" s="83" t="s">
        <v>1852</v>
      </c>
      <c r="AV34" s="78" t="b">
        <v>0</v>
      </c>
      <c r="AW34" s="78" t="s">
        <v>1931</v>
      </c>
      <c r="AX34" s="83" t="s">
        <v>1963</v>
      </c>
      <c r="AY34" s="78" t="s">
        <v>66</v>
      </c>
      <c r="AZ34" s="78" t="str">
        <f>REPLACE(INDEX(GroupVertices[Group],MATCH(Vertices[[#This Row],[Vertex]],GroupVertices[Vertex],0)),1,1,"")</f>
        <v>2</v>
      </c>
      <c r="BA34" s="48"/>
      <c r="BB34" s="48"/>
      <c r="BC34" s="48"/>
      <c r="BD34" s="48"/>
      <c r="BE34" s="48"/>
      <c r="BF34" s="48"/>
      <c r="BG34" s="116" t="s">
        <v>2751</v>
      </c>
      <c r="BH34" s="116" t="s">
        <v>2751</v>
      </c>
      <c r="BI34" s="116" t="s">
        <v>2863</v>
      </c>
      <c r="BJ34" s="116" t="s">
        <v>2863</v>
      </c>
      <c r="BK34" s="116">
        <v>0</v>
      </c>
      <c r="BL34" s="120">
        <v>0</v>
      </c>
      <c r="BM34" s="116">
        <v>0</v>
      </c>
      <c r="BN34" s="120">
        <v>0</v>
      </c>
      <c r="BO34" s="116">
        <v>0</v>
      </c>
      <c r="BP34" s="120">
        <v>0</v>
      </c>
      <c r="BQ34" s="116">
        <v>27</v>
      </c>
      <c r="BR34" s="120">
        <v>100</v>
      </c>
      <c r="BS34" s="116">
        <v>27</v>
      </c>
      <c r="BT34" s="2"/>
      <c r="BU34" s="3"/>
      <c r="BV34" s="3"/>
      <c r="BW34" s="3"/>
      <c r="BX34" s="3"/>
    </row>
    <row r="35" spans="1:76" ht="15">
      <c r="A35" s="64" t="s">
        <v>238</v>
      </c>
      <c r="B35" s="65"/>
      <c r="C35" s="65" t="s">
        <v>64</v>
      </c>
      <c r="D35" s="66">
        <v>166.34029746281715</v>
      </c>
      <c r="E35" s="68"/>
      <c r="F35" s="100" t="s">
        <v>609</v>
      </c>
      <c r="G35" s="65"/>
      <c r="H35" s="69" t="s">
        <v>238</v>
      </c>
      <c r="I35" s="70"/>
      <c r="J35" s="70"/>
      <c r="K35" s="69" t="s">
        <v>2138</v>
      </c>
      <c r="L35" s="73">
        <v>1</v>
      </c>
      <c r="M35" s="74">
        <v>460.2095642089844</v>
      </c>
      <c r="N35" s="74">
        <v>4747.42431640625</v>
      </c>
      <c r="O35" s="75"/>
      <c r="P35" s="76"/>
      <c r="Q35" s="76"/>
      <c r="R35" s="86"/>
      <c r="S35" s="48">
        <v>1</v>
      </c>
      <c r="T35" s="48">
        <v>1</v>
      </c>
      <c r="U35" s="49">
        <v>0</v>
      </c>
      <c r="V35" s="49">
        <v>0</v>
      </c>
      <c r="W35" s="49">
        <v>0</v>
      </c>
      <c r="X35" s="49">
        <v>0.999997</v>
      </c>
      <c r="Y35" s="49">
        <v>0</v>
      </c>
      <c r="Z35" s="49" t="s">
        <v>2358</v>
      </c>
      <c r="AA35" s="71">
        <v>35</v>
      </c>
      <c r="AB35" s="71"/>
      <c r="AC35" s="72"/>
      <c r="AD35" s="78" t="s">
        <v>1224</v>
      </c>
      <c r="AE35" s="78">
        <v>333</v>
      </c>
      <c r="AF35" s="78">
        <v>153</v>
      </c>
      <c r="AG35" s="78">
        <v>1322</v>
      </c>
      <c r="AH35" s="78">
        <v>817</v>
      </c>
      <c r="AI35" s="78"/>
      <c r="AJ35" s="78" t="s">
        <v>1394</v>
      </c>
      <c r="AK35" s="78" t="s">
        <v>1535</v>
      </c>
      <c r="AL35" s="83" t="s">
        <v>1640</v>
      </c>
      <c r="AM35" s="78"/>
      <c r="AN35" s="80">
        <v>42634.32461805556</v>
      </c>
      <c r="AO35" s="83" t="s">
        <v>1728</v>
      </c>
      <c r="AP35" s="78" t="b">
        <v>0</v>
      </c>
      <c r="AQ35" s="78" t="b">
        <v>0</v>
      </c>
      <c r="AR35" s="78" t="b">
        <v>1</v>
      </c>
      <c r="AS35" s="78"/>
      <c r="AT35" s="78">
        <v>38</v>
      </c>
      <c r="AU35" s="83" t="s">
        <v>1852</v>
      </c>
      <c r="AV35" s="78" t="b">
        <v>0</v>
      </c>
      <c r="AW35" s="78" t="s">
        <v>1931</v>
      </c>
      <c r="AX35" s="83" t="s">
        <v>1964</v>
      </c>
      <c r="AY35" s="78" t="s">
        <v>66</v>
      </c>
      <c r="AZ35" s="78" t="str">
        <f>REPLACE(INDEX(GroupVertices[Group],MATCH(Vertices[[#This Row],[Vertex]],GroupVertices[Vertex],0)),1,1,"")</f>
        <v>1</v>
      </c>
      <c r="BA35" s="48" t="s">
        <v>493</v>
      </c>
      <c r="BB35" s="48" t="s">
        <v>493</v>
      </c>
      <c r="BC35" s="48" t="s">
        <v>516</v>
      </c>
      <c r="BD35" s="48" t="s">
        <v>516</v>
      </c>
      <c r="BE35" s="48" t="s">
        <v>529</v>
      </c>
      <c r="BF35" s="48" t="s">
        <v>529</v>
      </c>
      <c r="BG35" s="116" t="s">
        <v>2753</v>
      </c>
      <c r="BH35" s="116" t="s">
        <v>2753</v>
      </c>
      <c r="BI35" s="116" t="s">
        <v>2865</v>
      </c>
      <c r="BJ35" s="116" t="s">
        <v>2865</v>
      </c>
      <c r="BK35" s="116">
        <v>1</v>
      </c>
      <c r="BL35" s="120">
        <v>7.6923076923076925</v>
      </c>
      <c r="BM35" s="116">
        <v>0</v>
      </c>
      <c r="BN35" s="120">
        <v>0</v>
      </c>
      <c r="BO35" s="116">
        <v>0</v>
      </c>
      <c r="BP35" s="120">
        <v>0</v>
      </c>
      <c r="BQ35" s="116">
        <v>12</v>
      </c>
      <c r="BR35" s="120">
        <v>92.3076923076923</v>
      </c>
      <c r="BS35" s="116">
        <v>13</v>
      </c>
      <c r="BT35" s="2"/>
      <c r="BU35" s="3"/>
      <c r="BV35" s="3"/>
      <c r="BW35" s="3"/>
      <c r="BX35" s="3"/>
    </row>
    <row r="36" spans="1:76" ht="15">
      <c r="A36" s="64" t="s">
        <v>239</v>
      </c>
      <c r="B36" s="65"/>
      <c r="C36" s="65" t="s">
        <v>64</v>
      </c>
      <c r="D36" s="66">
        <v>162.08797900262468</v>
      </c>
      <c r="E36" s="68"/>
      <c r="F36" s="100" t="s">
        <v>1879</v>
      </c>
      <c r="G36" s="65"/>
      <c r="H36" s="69" t="s">
        <v>239</v>
      </c>
      <c r="I36" s="70"/>
      <c r="J36" s="70"/>
      <c r="K36" s="69" t="s">
        <v>2139</v>
      </c>
      <c r="L36" s="73">
        <v>1</v>
      </c>
      <c r="M36" s="74">
        <v>3113.182373046875</v>
      </c>
      <c r="N36" s="74">
        <v>5638.091796875</v>
      </c>
      <c r="O36" s="75"/>
      <c r="P36" s="76"/>
      <c r="Q36" s="76"/>
      <c r="R36" s="86"/>
      <c r="S36" s="48">
        <v>1</v>
      </c>
      <c r="T36" s="48">
        <v>1</v>
      </c>
      <c r="U36" s="49">
        <v>0</v>
      </c>
      <c r="V36" s="49">
        <v>0</v>
      </c>
      <c r="W36" s="49">
        <v>0</v>
      </c>
      <c r="X36" s="49">
        <v>0.999997</v>
      </c>
      <c r="Y36" s="49">
        <v>0</v>
      </c>
      <c r="Z36" s="49" t="s">
        <v>2358</v>
      </c>
      <c r="AA36" s="71">
        <v>36</v>
      </c>
      <c r="AB36" s="71"/>
      <c r="AC36" s="72"/>
      <c r="AD36" s="78" t="s">
        <v>1225</v>
      </c>
      <c r="AE36" s="78">
        <v>40</v>
      </c>
      <c r="AF36" s="78">
        <v>8</v>
      </c>
      <c r="AG36" s="78">
        <v>1642</v>
      </c>
      <c r="AH36" s="78">
        <v>1187</v>
      </c>
      <c r="AI36" s="78"/>
      <c r="AJ36" s="78" t="s">
        <v>1395</v>
      </c>
      <c r="AK36" s="78"/>
      <c r="AL36" s="78"/>
      <c r="AM36" s="78"/>
      <c r="AN36" s="80">
        <v>43447.41753472222</v>
      </c>
      <c r="AO36" s="83" t="s">
        <v>1729</v>
      </c>
      <c r="AP36" s="78" t="b">
        <v>1</v>
      </c>
      <c r="AQ36" s="78" t="b">
        <v>0</v>
      </c>
      <c r="AR36" s="78" t="b">
        <v>1</v>
      </c>
      <c r="AS36" s="78"/>
      <c r="AT36" s="78">
        <v>0</v>
      </c>
      <c r="AU36" s="78"/>
      <c r="AV36" s="78" t="b">
        <v>0</v>
      </c>
      <c r="AW36" s="78" t="s">
        <v>1931</v>
      </c>
      <c r="AX36" s="83" t="s">
        <v>1965</v>
      </c>
      <c r="AY36" s="78" t="s">
        <v>66</v>
      </c>
      <c r="AZ36" s="78" t="str">
        <f>REPLACE(INDEX(GroupVertices[Group],MATCH(Vertices[[#This Row],[Vertex]],GroupVertices[Vertex],0)),1,1,"")</f>
        <v>1</v>
      </c>
      <c r="BA36" s="48"/>
      <c r="BB36" s="48"/>
      <c r="BC36" s="48"/>
      <c r="BD36" s="48"/>
      <c r="BE36" s="48"/>
      <c r="BF36" s="48"/>
      <c r="BG36" s="116" t="s">
        <v>2754</v>
      </c>
      <c r="BH36" s="116" t="s">
        <v>2754</v>
      </c>
      <c r="BI36" s="116" t="s">
        <v>2866</v>
      </c>
      <c r="BJ36" s="116" t="s">
        <v>2866</v>
      </c>
      <c r="BK36" s="116">
        <v>0</v>
      </c>
      <c r="BL36" s="120">
        <v>0</v>
      </c>
      <c r="BM36" s="116">
        <v>0</v>
      </c>
      <c r="BN36" s="120">
        <v>0</v>
      </c>
      <c r="BO36" s="116">
        <v>0</v>
      </c>
      <c r="BP36" s="120">
        <v>0</v>
      </c>
      <c r="BQ36" s="116">
        <v>12</v>
      </c>
      <c r="BR36" s="120">
        <v>100</v>
      </c>
      <c r="BS36" s="116">
        <v>12</v>
      </c>
      <c r="BT36" s="2"/>
      <c r="BU36" s="3"/>
      <c r="BV36" s="3"/>
      <c r="BW36" s="3"/>
      <c r="BX36" s="3"/>
    </row>
    <row r="37" spans="1:76" ht="15">
      <c r="A37" s="64" t="s">
        <v>240</v>
      </c>
      <c r="B37" s="65"/>
      <c r="C37" s="65" t="s">
        <v>64</v>
      </c>
      <c r="D37" s="66">
        <v>165.7830971128609</v>
      </c>
      <c r="E37" s="68"/>
      <c r="F37" s="100" t="s">
        <v>610</v>
      </c>
      <c r="G37" s="65"/>
      <c r="H37" s="69" t="s">
        <v>240</v>
      </c>
      <c r="I37" s="70"/>
      <c r="J37" s="70"/>
      <c r="K37" s="69" t="s">
        <v>2140</v>
      </c>
      <c r="L37" s="73">
        <v>1</v>
      </c>
      <c r="M37" s="74">
        <v>1144.5059814453125</v>
      </c>
      <c r="N37" s="74">
        <v>2246.506103515625</v>
      </c>
      <c r="O37" s="75"/>
      <c r="P37" s="76"/>
      <c r="Q37" s="76"/>
      <c r="R37" s="86"/>
      <c r="S37" s="48">
        <v>0</v>
      </c>
      <c r="T37" s="48">
        <v>1</v>
      </c>
      <c r="U37" s="49">
        <v>0</v>
      </c>
      <c r="V37" s="49">
        <v>0.028571</v>
      </c>
      <c r="W37" s="49">
        <v>0.023043</v>
      </c>
      <c r="X37" s="49">
        <v>0.553934</v>
      </c>
      <c r="Y37" s="49">
        <v>0</v>
      </c>
      <c r="Z37" s="49">
        <v>0</v>
      </c>
      <c r="AA37" s="71">
        <v>37</v>
      </c>
      <c r="AB37" s="71"/>
      <c r="AC37" s="72"/>
      <c r="AD37" s="78" t="s">
        <v>1226</v>
      </c>
      <c r="AE37" s="78">
        <v>468</v>
      </c>
      <c r="AF37" s="78">
        <v>134</v>
      </c>
      <c r="AG37" s="78">
        <v>7569</v>
      </c>
      <c r="AH37" s="78">
        <v>8736</v>
      </c>
      <c r="AI37" s="78"/>
      <c r="AJ37" s="78"/>
      <c r="AK37" s="78" t="s">
        <v>1536</v>
      </c>
      <c r="AL37" s="78"/>
      <c r="AM37" s="78"/>
      <c r="AN37" s="80">
        <v>42022.78497685185</v>
      </c>
      <c r="AO37" s="83" t="s">
        <v>1730</v>
      </c>
      <c r="AP37" s="78" t="b">
        <v>0</v>
      </c>
      <c r="AQ37" s="78" t="b">
        <v>0</v>
      </c>
      <c r="AR37" s="78" t="b">
        <v>0</v>
      </c>
      <c r="AS37" s="78"/>
      <c r="AT37" s="78">
        <v>2</v>
      </c>
      <c r="AU37" s="83" t="s">
        <v>1852</v>
      </c>
      <c r="AV37" s="78" t="b">
        <v>0</v>
      </c>
      <c r="AW37" s="78" t="s">
        <v>1931</v>
      </c>
      <c r="AX37" s="83" t="s">
        <v>1966</v>
      </c>
      <c r="AY37" s="78" t="s">
        <v>66</v>
      </c>
      <c r="AZ37" s="78" t="str">
        <f>REPLACE(INDEX(GroupVertices[Group],MATCH(Vertices[[#This Row],[Vertex]],GroupVertices[Vertex],0)),1,1,"")</f>
        <v>3</v>
      </c>
      <c r="BA37" s="48"/>
      <c r="BB37" s="48"/>
      <c r="BC37" s="48"/>
      <c r="BD37" s="48"/>
      <c r="BE37" s="48"/>
      <c r="BF37" s="48"/>
      <c r="BG37" s="116" t="s">
        <v>2755</v>
      </c>
      <c r="BH37" s="116" t="s">
        <v>2755</v>
      </c>
      <c r="BI37" s="116" t="s">
        <v>2867</v>
      </c>
      <c r="BJ37" s="116" t="s">
        <v>2867</v>
      </c>
      <c r="BK37" s="116">
        <v>2</v>
      </c>
      <c r="BL37" s="120">
        <v>8.333333333333334</v>
      </c>
      <c r="BM37" s="116">
        <v>0</v>
      </c>
      <c r="BN37" s="120">
        <v>0</v>
      </c>
      <c r="BO37" s="116">
        <v>0</v>
      </c>
      <c r="BP37" s="120">
        <v>0</v>
      </c>
      <c r="BQ37" s="116">
        <v>22</v>
      </c>
      <c r="BR37" s="120">
        <v>91.66666666666667</v>
      </c>
      <c r="BS37" s="116">
        <v>24</v>
      </c>
      <c r="BT37" s="2"/>
      <c r="BU37" s="3"/>
      <c r="BV37" s="3"/>
      <c r="BW37" s="3"/>
      <c r="BX37" s="3"/>
    </row>
    <row r="38" spans="1:76" ht="15">
      <c r="A38" s="64" t="s">
        <v>261</v>
      </c>
      <c r="B38" s="65"/>
      <c r="C38" s="65" t="s">
        <v>64</v>
      </c>
      <c r="D38" s="66">
        <v>255.43370078740156</v>
      </c>
      <c r="E38" s="68"/>
      <c r="F38" s="100" t="s">
        <v>1880</v>
      </c>
      <c r="G38" s="65"/>
      <c r="H38" s="69" t="s">
        <v>261</v>
      </c>
      <c r="I38" s="70"/>
      <c r="J38" s="70"/>
      <c r="K38" s="69" t="s">
        <v>2141</v>
      </c>
      <c r="L38" s="73">
        <v>7785.702290076336</v>
      </c>
      <c r="M38" s="74">
        <v>1767.1973876953125</v>
      </c>
      <c r="N38" s="74">
        <v>1723.1365966796875</v>
      </c>
      <c r="O38" s="75"/>
      <c r="P38" s="76"/>
      <c r="Q38" s="76"/>
      <c r="R38" s="86"/>
      <c r="S38" s="48">
        <v>19</v>
      </c>
      <c r="T38" s="48">
        <v>1</v>
      </c>
      <c r="U38" s="49">
        <v>306</v>
      </c>
      <c r="V38" s="49">
        <v>0.055556</v>
      </c>
      <c r="W38" s="49">
        <v>0.109961</v>
      </c>
      <c r="X38" s="49">
        <v>9.029124</v>
      </c>
      <c r="Y38" s="49">
        <v>0</v>
      </c>
      <c r="Z38" s="49">
        <v>0</v>
      </c>
      <c r="AA38" s="71">
        <v>38</v>
      </c>
      <c r="AB38" s="71"/>
      <c r="AC38" s="72"/>
      <c r="AD38" s="78" t="s">
        <v>1227</v>
      </c>
      <c r="AE38" s="78">
        <v>1157</v>
      </c>
      <c r="AF38" s="78">
        <v>3191</v>
      </c>
      <c r="AG38" s="78">
        <v>5369</v>
      </c>
      <c r="AH38" s="78">
        <v>3434</v>
      </c>
      <c r="AI38" s="78"/>
      <c r="AJ38" s="78" t="s">
        <v>1396</v>
      </c>
      <c r="AK38" s="78" t="s">
        <v>1537</v>
      </c>
      <c r="AL38" s="83" t="s">
        <v>1641</v>
      </c>
      <c r="AM38" s="78"/>
      <c r="AN38" s="80">
        <v>40533.422164351854</v>
      </c>
      <c r="AO38" s="83" t="s">
        <v>1731</v>
      </c>
      <c r="AP38" s="78" t="b">
        <v>0</v>
      </c>
      <c r="AQ38" s="78" t="b">
        <v>0</v>
      </c>
      <c r="AR38" s="78" t="b">
        <v>1</v>
      </c>
      <c r="AS38" s="78" t="s">
        <v>1096</v>
      </c>
      <c r="AT38" s="78">
        <v>49</v>
      </c>
      <c r="AU38" s="83" t="s">
        <v>1852</v>
      </c>
      <c r="AV38" s="78" t="b">
        <v>0</v>
      </c>
      <c r="AW38" s="78" t="s">
        <v>1931</v>
      </c>
      <c r="AX38" s="83" t="s">
        <v>1967</v>
      </c>
      <c r="AY38" s="78" t="s">
        <v>66</v>
      </c>
      <c r="AZ38" s="78" t="str">
        <f>REPLACE(INDEX(GroupVertices[Group],MATCH(Vertices[[#This Row],[Vertex]],GroupVertices[Vertex],0)),1,1,"")</f>
        <v>3</v>
      </c>
      <c r="BA38" s="48"/>
      <c r="BB38" s="48"/>
      <c r="BC38" s="48"/>
      <c r="BD38" s="48"/>
      <c r="BE38" s="48" t="s">
        <v>530</v>
      </c>
      <c r="BF38" s="48" t="s">
        <v>530</v>
      </c>
      <c r="BG38" s="116" t="s">
        <v>2524</v>
      </c>
      <c r="BH38" s="116" t="s">
        <v>2524</v>
      </c>
      <c r="BI38" s="116" t="s">
        <v>2639</v>
      </c>
      <c r="BJ38" s="116" t="s">
        <v>2639</v>
      </c>
      <c r="BK38" s="116">
        <v>3</v>
      </c>
      <c r="BL38" s="120">
        <v>8.571428571428571</v>
      </c>
      <c r="BM38" s="116">
        <v>0</v>
      </c>
      <c r="BN38" s="120">
        <v>0</v>
      </c>
      <c r="BO38" s="116">
        <v>0</v>
      </c>
      <c r="BP38" s="120">
        <v>0</v>
      </c>
      <c r="BQ38" s="116">
        <v>32</v>
      </c>
      <c r="BR38" s="120">
        <v>91.42857142857143</v>
      </c>
      <c r="BS38" s="116">
        <v>35</v>
      </c>
      <c r="BT38" s="2"/>
      <c r="BU38" s="3"/>
      <c r="BV38" s="3"/>
      <c r="BW38" s="3"/>
      <c r="BX38" s="3"/>
    </row>
    <row r="39" spans="1:76" ht="15">
      <c r="A39" s="64" t="s">
        <v>241</v>
      </c>
      <c r="B39" s="65"/>
      <c r="C39" s="65" t="s">
        <v>64</v>
      </c>
      <c r="D39" s="66">
        <v>166.45760279965003</v>
      </c>
      <c r="E39" s="68"/>
      <c r="F39" s="100" t="s">
        <v>611</v>
      </c>
      <c r="G39" s="65"/>
      <c r="H39" s="69" t="s">
        <v>241</v>
      </c>
      <c r="I39" s="70"/>
      <c r="J39" s="70"/>
      <c r="K39" s="69" t="s">
        <v>2142</v>
      </c>
      <c r="L39" s="73">
        <v>1</v>
      </c>
      <c r="M39" s="74">
        <v>2137.936767578125</v>
      </c>
      <c r="N39" s="74">
        <v>414.39300537109375</v>
      </c>
      <c r="O39" s="75"/>
      <c r="P39" s="76"/>
      <c r="Q39" s="76"/>
      <c r="R39" s="86"/>
      <c r="S39" s="48">
        <v>0</v>
      </c>
      <c r="T39" s="48">
        <v>1</v>
      </c>
      <c r="U39" s="49">
        <v>0</v>
      </c>
      <c r="V39" s="49">
        <v>0.028571</v>
      </c>
      <c r="W39" s="49">
        <v>0.023043</v>
      </c>
      <c r="X39" s="49">
        <v>0.553934</v>
      </c>
      <c r="Y39" s="49">
        <v>0</v>
      </c>
      <c r="Z39" s="49">
        <v>0</v>
      </c>
      <c r="AA39" s="71">
        <v>39</v>
      </c>
      <c r="AB39" s="71"/>
      <c r="AC39" s="72"/>
      <c r="AD39" s="78" t="s">
        <v>1228</v>
      </c>
      <c r="AE39" s="78">
        <v>75</v>
      </c>
      <c r="AF39" s="78">
        <v>157</v>
      </c>
      <c r="AG39" s="78">
        <v>15793</v>
      </c>
      <c r="AH39" s="78">
        <v>6794</v>
      </c>
      <c r="AI39" s="78"/>
      <c r="AJ39" s="78" t="s">
        <v>1397</v>
      </c>
      <c r="AK39" s="78" t="s">
        <v>1538</v>
      </c>
      <c r="AL39" s="78"/>
      <c r="AM39" s="78"/>
      <c r="AN39" s="80">
        <v>42546.62028935185</v>
      </c>
      <c r="AO39" s="83" t="s">
        <v>1732</v>
      </c>
      <c r="AP39" s="78" t="b">
        <v>1</v>
      </c>
      <c r="AQ39" s="78" t="b">
        <v>0</v>
      </c>
      <c r="AR39" s="78" t="b">
        <v>0</v>
      </c>
      <c r="AS39" s="78"/>
      <c r="AT39" s="78">
        <v>1</v>
      </c>
      <c r="AU39" s="78"/>
      <c r="AV39" s="78" t="b">
        <v>0</v>
      </c>
      <c r="AW39" s="78" t="s">
        <v>1931</v>
      </c>
      <c r="AX39" s="83" t="s">
        <v>1968</v>
      </c>
      <c r="AY39" s="78" t="s">
        <v>66</v>
      </c>
      <c r="AZ39" s="78" t="str">
        <f>REPLACE(INDEX(GroupVertices[Group],MATCH(Vertices[[#This Row],[Vertex]],GroupVertices[Vertex],0)),1,1,"")</f>
        <v>3</v>
      </c>
      <c r="BA39" s="48"/>
      <c r="BB39" s="48"/>
      <c r="BC39" s="48"/>
      <c r="BD39" s="48"/>
      <c r="BE39" s="48"/>
      <c r="BF39" s="48"/>
      <c r="BG39" s="116" t="s">
        <v>2755</v>
      </c>
      <c r="BH39" s="116" t="s">
        <v>2755</v>
      </c>
      <c r="BI39" s="116" t="s">
        <v>2867</v>
      </c>
      <c r="BJ39" s="116" t="s">
        <v>2867</v>
      </c>
      <c r="BK39" s="116">
        <v>2</v>
      </c>
      <c r="BL39" s="120">
        <v>8.333333333333334</v>
      </c>
      <c r="BM39" s="116">
        <v>0</v>
      </c>
      <c r="BN39" s="120">
        <v>0</v>
      </c>
      <c r="BO39" s="116">
        <v>0</v>
      </c>
      <c r="BP39" s="120">
        <v>0</v>
      </c>
      <c r="BQ39" s="116">
        <v>22</v>
      </c>
      <c r="BR39" s="120">
        <v>91.66666666666667</v>
      </c>
      <c r="BS39" s="116">
        <v>24</v>
      </c>
      <c r="BT39" s="2"/>
      <c r="BU39" s="3"/>
      <c r="BV39" s="3"/>
      <c r="BW39" s="3"/>
      <c r="BX39" s="3"/>
    </row>
    <row r="40" spans="1:76" ht="15">
      <c r="A40" s="64" t="s">
        <v>242</v>
      </c>
      <c r="B40" s="65"/>
      <c r="C40" s="65" t="s">
        <v>64</v>
      </c>
      <c r="D40" s="66">
        <v>173.64255468066492</v>
      </c>
      <c r="E40" s="68"/>
      <c r="F40" s="100" t="s">
        <v>612</v>
      </c>
      <c r="G40" s="65"/>
      <c r="H40" s="69" t="s">
        <v>242</v>
      </c>
      <c r="I40" s="70"/>
      <c r="J40" s="70"/>
      <c r="K40" s="69" t="s">
        <v>2143</v>
      </c>
      <c r="L40" s="73">
        <v>1</v>
      </c>
      <c r="M40" s="74">
        <v>2801.78173828125</v>
      </c>
      <c r="N40" s="74">
        <v>611.9218139648438</v>
      </c>
      <c r="O40" s="75"/>
      <c r="P40" s="76"/>
      <c r="Q40" s="76"/>
      <c r="R40" s="86"/>
      <c r="S40" s="48">
        <v>0</v>
      </c>
      <c r="T40" s="48">
        <v>1</v>
      </c>
      <c r="U40" s="49">
        <v>0</v>
      </c>
      <c r="V40" s="49">
        <v>0.028571</v>
      </c>
      <c r="W40" s="49">
        <v>0.023043</v>
      </c>
      <c r="X40" s="49">
        <v>0.553934</v>
      </c>
      <c r="Y40" s="49">
        <v>0</v>
      </c>
      <c r="Z40" s="49">
        <v>0</v>
      </c>
      <c r="AA40" s="71">
        <v>40</v>
      </c>
      <c r="AB40" s="71"/>
      <c r="AC40" s="72"/>
      <c r="AD40" s="78" t="s">
        <v>1229</v>
      </c>
      <c r="AE40" s="78">
        <v>561</v>
      </c>
      <c r="AF40" s="78">
        <v>402</v>
      </c>
      <c r="AG40" s="78">
        <v>37890</v>
      </c>
      <c r="AH40" s="78">
        <v>83776</v>
      </c>
      <c r="AI40" s="78"/>
      <c r="AJ40" s="78"/>
      <c r="AK40" s="78"/>
      <c r="AL40" s="78"/>
      <c r="AM40" s="78"/>
      <c r="AN40" s="80">
        <v>41657.80502314815</v>
      </c>
      <c r="AO40" s="78"/>
      <c r="AP40" s="78" t="b">
        <v>1</v>
      </c>
      <c r="AQ40" s="78" t="b">
        <v>0</v>
      </c>
      <c r="AR40" s="78" t="b">
        <v>1</v>
      </c>
      <c r="AS40" s="78"/>
      <c r="AT40" s="78">
        <v>2</v>
      </c>
      <c r="AU40" s="83" t="s">
        <v>1852</v>
      </c>
      <c r="AV40" s="78" t="b">
        <v>0</v>
      </c>
      <c r="AW40" s="78" t="s">
        <v>1931</v>
      </c>
      <c r="AX40" s="83" t="s">
        <v>1969</v>
      </c>
      <c r="AY40" s="78" t="s">
        <v>66</v>
      </c>
      <c r="AZ40" s="78" t="str">
        <f>REPLACE(INDEX(GroupVertices[Group],MATCH(Vertices[[#This Row],[Vertex]],GroupVertices[Vertex],0)),1,1,"")</f>
        <v>3</v>
      </c>
      <c r="BA40" s="48"/>
      <c r="BB40" s="48"/>
      <c r="BC40" s="48"/>
      <c r="BD40" s="48"/>
      <c r="BE40" s="48"/>
      <c r="BF40" s="48"/>
      <c r="BG40" s="116" t="s">
        <v>2755</v>
      </c>
      <c r="BH40" s="116" t="s">
        <v>2755</v>
      </c>
      <c r="BI40" s="116" t="s">
        <v>2867</v>
      </c>
      <c r="BJ40" s="116" t="s">
        <v>2867</v>
      </c>
      <c r="BK40" s="116">
        <v>2</v>
      </c>
      <c r="BL40" s="120">
        <v>8.333333333333334</v>
      </c>
      <c r="BM40" s="116">
        <v>0</v>
      </c>
      <c r="BN40" s="120">
        <v>0</v>
      </c>
      <c r="BO40" s="116">
        <v>0</v>
      </c>
      <c r="BP40" s="120">
        <v>0</v>
      </c>
      <c r="BQ40" s="116">
        <v>22</v>
      </c>
      <c r="BR40" s="120">
        <v>91.66666666666667</v>
      </c>
      <c r="BS40" s="116">
        <v>24</v>
      </c>
      <c r="BT40" s="2"/>
      <c r="BU40" s="3"/>
      <c r="BV40" s="3"/>
      <c r="BW40" s="3"/>
      <c r="BX40" s="3"/>
    </row>
    <row r="41" spans="1:76" ht="15">
      <c r="A41" s="64" t="s">
        <v>243</v>
      </c>
      <c r="B41" s="65"/>
      <c r="C41" s="65" t="s">
        <v>64</v>
      </c>
      <c r="D41" s="66">
        <v>180.79818022747156</v>
      </c>
      <c r="E41" s="68"/>
      <c r="F41" s="100" t="s">
        <v>613</v>
      </c>
      <c r="G41" s="65"/>
      <c r="H41" s="69" t="s">
        <v>243</v>
      </c>
      <c r="I41" s="70"/>
      <c r="J41" s="70"/>
      <c r="K41" s="69" t="s">
        <v>2144</v>
      </c>
      <c r="L41" s="73">
        <v>1</v>
      </c>
      <c r="M41" s="74">
        <v>1291.65625</v>
      </c>
      <c r="N41" s="74">
        <v>1081.7852783203125</v>
      </c>
      <c r="O41" s="75"/>
      <c r="P41" s="76"/>
      <c r="Q41" s="76"/>
      <c r="R41" s="86"/>
      <c r="S41" s="48">
        <v>0</v>
      </c>
      <c r="T41" s="48">
        <v>1</v>
      </c>
      <c r="U41" s="49">
        <v>0</v>
      </c>
      <c r="V41" s="49">
        <v>0.028571</v>
      </c>
      <c r="W41" s="49">
        <v>0.023043</v>
      </c>
      <c r="X41" s="49">
        <v>0.553934</v>
      </c>
      <c r="Y41" s="49">
        <v>0</v>
      </c>
      <c r="Z41" s="49">
        <v>0</v>
      </c>
      <c r="AA41" s="71">
        <v>41</v>
      </c>
      <c r="AB41" s="71"/>
      <c r="AC41" s="72"/>
      <c r="AD41" s="78" t="s">
        <v>1230</v>
      </c>
      <c r="AE41" s="78">
        <v>2174</v>
      </c>
      <c r="AF41" s="78">
        <v>646</v>
      </c>
      <c r="AG41" s="78">
        <v>12213</v>
      </c>
      <c r="AH41" s="78">
        <v>15123</v>
      </c>
      <c r="AI41" s="78"/>
      <c r="AJ41" s="78" t="s">
        <v>1398</v>
      </c>
      <c r="AK41" s="78" t="s">
        <v>1539</v>
      </c>
      <c r="AL41" s="78"/>
      <c r="AM41" s="78"/>
      <c r="AN41" s="80">
        <v>41033.69144675926</v>
      </c>
      <c r="AO41" s="83" t="s">
        <v>1733</v>
      </c>
      <c r="AP41" s="78" t="b">
        <v>0</v>
      </c>
      <c r="AQ41" s="78" t="b">
        <v>0</v>
      </c>
      <c r="AR41" s="78" t="b">
        <v>1</v>
      </c>
      <c r="AS41" s="78"/>
      <c r="AT41" s="78">
        <v>7</v>
      </c>
      <c r="AU41" s="83" t="s">
        <v>1852</v>
      </c>
      <c r="AV41" s="78" t="b">
        <v>0</v>
      </c>
      <c r="AW41" s="78" t="s">
        <v>1931</v>
      </c>
      <c r="AX41" s="83" t="s">
        <v>1970</v>
      </c>
      <c r="AY41" s="78" t="s">
        <v>66</v>
      </c>
      <c r="AZ41" s="78" t="str">
        <f>REPLACE(INDEX(GroupVertices[Group],MATCH(Vertices[[#This Row],[Vertex]],GroupVertices[Vertex],0)),1,1,"")</f>
        <v>3</v>
      </c>
      <c r="BA41" s="48"/>
      <c r="BB41" s="48"/>
      <c r="BC41" s="48"/>
      <c r="BD41" s="48"/>
      <c r="BE41" s="48"/>
      <c r="BF41" s="48"/>
      <c r="BG41" s="116" t="s">
        <v>2755</v>
      </c>
      <c r="BH41" s="116" t="s">
        <v>2755</v>
      </c>
      <c r="BI41" s="116" t="s">
        <v>2867</v>
      </c>
      <c r="BJ41" s="116" t="s">
        <v>2867</v>
      </c>
      <c r="BK41" s="116">
        <v>2</v>
      </c>
      <c r="BL41" s="120">
        <v>8.333333333333334</v>
      </c>
      <c r="BM41" s="116">
        <v>0</v>
      </c>
      <c r="BN41" s="120">
        <v>0</v>
      </c>
      <c r="BO41" s="116">
        <v>0</v>
      </c>
      <c r="BP41" s="120">
        <v>0</v>
      </c>
      <c r="BQ41" s="116">
        <v>22</v>
      </c>
      <c r="BR41" s="120">
        <v>91.66666666666667</v>
      </c>
      <c r="BS41" s="116">
        <v>24</v>
      </c>
      <c r="BT41" s="2"/>
      <c r="BU41" s="3"/>
      <c r="BV41" s="3"/>
      <c r="BW41" s="3"/>
      <c r="BX41" s="3"/>
    </row>
    <row r="42" spans="1:76" ht="15">
      <c r="A42" s="64" t="s">
        <v>244</v>
      </c>
      <c r="B42" s="65"/>
      <c r="C42" s="65" t="s">
        <v>64</v>
      </c>
      <c r="D42" s="66">
        <v>168.39314085739284</v>
      </c>
      <c r="E42" s="68"/>
      <c r="F42" s="100" t="s">
        <v>614</v>
      </c>
      <c r="G42" s="65"/>
      <c r="H42" s="69" t="s">
        <v>244</v>
      </c>
      <c r="I42" s="70"/>
      <c r="J42" s="70"/>
      <c r="K42" s="69" t="s">
        <v>2145</v>
      </c>
      <c r="L42" s="73">
        <v>1</v>
      </c>
      <c r="M42" s="74">
        <v>2443.67431640625</v>
      </c>
      <c r="N42" s="74">
        <v>2275.981689453125</v>
      </c>
      <c r="O42" s="75"/>
      <c r="P42" s="76"/>
      <c r="Q42" s="76"/>
      <c r="R42" s="86"/>
      <c r="S42" s="48">
        <v>0</v>
      </c>
      <c r="T42" s="48">
        <v>1</v>
      </c>
      <c r="U42" s="49">
        <v>0</v>
      </c>
      <c r="V42" s="49">
        <v>0.028571</v>
      </c>
      <c r="W42" s="49">
        <v>0.023043</v>
      </c>
      <c r="X42" s="49">
        <v>0.553934</v>
      </c>
      <c r="Y42" s="49">
        <v>0</v>
      </c>
      <c r="Z42" s="49">
        <v>0</v>
      </c>
      <c r="AA42" s="71">
        <v>42</v>
      </c>
      <c r="AB42" s="71"/>
      <c r="AC42" s="72"/>
      <c r="AD42" s="78" t="s">
        <v>1231</v>
      </c>
      <c r="AE42" s="78">
        <v>647</v>
      </c>
      <c r="AF42" s="78">
        <v>223</v>
      </c>
      <c r="AG42" s="78">
        <v>19024</v>
      </c>
      <c r="AH42" s="78">
        <v>34927</v>
      </c>
      <c r="AI42" s="78"/>
      <c r="AJ42" s="78"/>
      <c r="AK42" s="78"/>
      <c r="AL42" s="78"/>
      <c r="AM42" s="78"/>
      <c r="AN42" s="80">
        <v>40857.94168981481</v>
      </c>
      <c r="AO42" s="83" t="s">
        <v>1734</v>
      </c>
      <c r="AP42" s="78" t="b">
        <v>0</v>
      </c>
      <c r="AQ42" s="78" t="b">
        <v>0</v>
      </c>
      <c r="AR42" s="78" t="b">
        <v>0</v>
      </c>
      <c r="AS42" s="78"/>
      <c r="AT42" s="78">
        <v>11</v>
      </c>
      <c r="AU42" s="83" t="s">
        <v>1857</v>
      </c>
      <c r="AV42" s="78" t="b">
        <v>0</v>
      </c>
      <c r="AW42" s="78" t="s">
        <v>1931</v>
      </c>
      <c r="AX42" s="83" t="s">
        <v>1971</v>
      </c>
      <c r="AY42" s="78" t="s">
        <v>66</v>
      </c>
      <c r="AZ42" s="78" t="str">
        <f>REPLACE(INDEX(GroupVertices[Group],MATCH(Vertices[[#This Row],[Vertex]],GroupVertices[Vertex],0)),1,1,"")</f>
        <v>3</v>
      </c>
      <c r="BA42" s="48"/>
      <c r="BB42" s="48"/>
      <c r="BC42" s="48"/>
      <c r="BD42" s="48"/>
      <c r="BE42" s="48"/>
      <c r="BF42" s="48"/>
      <c r="BG42" s="116" t="s">
        <v>2755</v>
      </c>
      <c r="BH42" s="116" t="s">
        <v>2755</v>
      </c>
      <c r="BI42" s="116" t="s">
        <v>2867</v>
      </c>
      <c r="BJ42" s="116" t="s">
        <v>2867</v>
      </c>
      <c r="BK42" s="116">
        <v>2</v>
      </c>
      <c r="BL42" s="120">
        <v>8.333333333333334</v>
      </c>
      <c r="BM42" s="116">
        <v>0</v>
      </c>
      <c r="BN42" s="120">
        <v>0</v>
      </c>
      <c r="BO42" s="116">
        <v>0</v>
      </c>
      <c r="BP42" s="120">
        <v>0</v>
      </c>
      <c r="BQ42" s="116">
        <v>22</v>
      </c>
      <c r="BR42" s="120">
        <v>91.66666666666667</v>
      </c>
      <c r="BS42" s="116">
        <v>24</v>
      </c>
      <c r="BT42" s="2"/>
      <c r="BU42" s="3"/>
      <c r="BV42" s="3"/>
      <c r="BW42" s="3"/>
      <c r="BX42" s="3"/>
    </row>
    <row r="43" spans="1:76" ht="15">
      <c r="A43" s="64" t="s">
        <v>245</v>
      </c>
      <c r="B43" s="65"/>
      <c r="C43" s="65" t="s">
        <v>64</v>
      </c>
      <c r="D43" s="66">
        <v>165.60713910761154</v>
      </c>
      <c r="E43" s="68"/>
      <c r="F43" s="100" t="s">
        <v>615</v>
      </c>
      <c r="G43" s="65"/>
      <c r="H43" s="69" t="s">
        <v>245</v>
      </c>
      <c r="I43" s="70"/>
      <c r="J43" s="70"/>
      <c r="K43" s="69" t="s">
        <v>2146</v>
      </c>
      <c r="L43" s="73">
        <v>1</v>
      </c>
      <c r="M43" s="74">
        <v>2669.746337890625</v>
      </c>
      <c r="N43" s="74">
        <v>2916.26123046875</v>
      </c>
      <c r="O43" s="75"/>
      <c r="P43" s="76"/>
      <c r="Q43" s="76"/>
      <c r="R43" s="86"/>
      <c r="S43" s="48">
        <v>0</v>
      </c>
      <c r="T43" s="48">
        <v>1</v>
      </c>
      <c r="U43" s="49">
        <v>0</v>
      </c>
      <c r="V43" s="49">
        <v>0.028571</v>
      </c>
      <c r="W43" s="49">
        <v>0.023043</v>
      </c>
      <c r="X43" s="49">
        <v>0.553934</v>
      </c>
      <c r="Y43" s="49">
        <v>0</v>
      </c>
      <c r="Z43" s="49">
        <v>0</v>
      </c>
      <c r="AA43" s="71">
        <v>43</v>
      </c>
      <c r="AB43" s="71"/>
      <c r="AC43" s="72"/>
      <c r="AD43" s="78" t="s">
        <v>1232</v>
      </c>
      <c r="AE43" s="78">
        <v>63</v>
      </c>
      <c r="AF43" s="78">
        <v>128</v>
      </c>
      <c r="AG43" s="78">
        <v>5484</v>
      </c>
      <c r="AH43" s="78">
        <v>15160</v>
      </c>
      <c r="AI43" s="78"/>
      <c r="AJ43" s="78" t="s">
        <v>1399</v>
      </c>
      <c r="AK43" s="78" t="s">
        <v>1540</v>
      </c>
      <c r="AL43" s="78"/>
      <c r="AM43" s="78"/>
      <c r="AN43" s="80">
        <v>40398.91165509259</v>
      </c>
      <c r="AO43" s="83" t="s">
        <v>1735</v>
      </c>
      <c r="AP43" s="78" t="b">
        <v>0</v>
      </c>
      <c r="AQ43" s="78" t="b">
        <v>0</v>
      </c>
      <c r="AR43" s="78" t="b">
        <v>0</v>
      </c>
      <c r="AS43" s="78"/>
      <c r="AT43" s="78">
        <v>5</v>
      </c>
      <c r="AU43" s="83" t="s">
        <v>1852</v>
      </c>
      <c r="AV43" s="78" t="b">
        <v>0</v>
      </c>
      <c r="AW43" s="78" t="s">
        <v>1931</v>
      </c>
      <c r="AX43" s="83" t="s">
        <v>1972</v>
      </c>
      <c r="AY43" s="78" t="s">
        <v>66</v>
      </c>
      <c r="AZ43" s="78" t="str">
        <f>REPLACE(INDEX(GroupVertices[Group],MATCH(Vertices[[#This Row],[Vertex]],GroupVertices[Vertex],0)),1,1,"")</f>
        <v>3</v>
      </c>
      <c r="BA43" s="48"/>
      <c r="BB43" s="48"/>
      <c r="BC43" s="48"/>
      <c r="BD43" s="48"/>
      <c r="BE43" s="48"/>
      <c r="BF43" s="48"/>
      <c r="BG43" s="116" t="s">
        <v>2755</v>
      </c>
      <c r="BH43" s="116" t="s">
        <v>2755</v>
      </c>
      <c r="BI43" s="116" t="s">
        <v>2867</v>
      </c>
      <c r="BJ43" s="116" t="s">
        <v>2867</v>
      </c>
      <c r="BK43" s="116">
        <v>2</v>
      </c>
      <c r="BL43" s="120">
        <v>8.333333333333334</v>
      </c>
      <c r="BM43" s="116">
        <v>0</v>
      </c>
      <c r="BN43" s="120">
        <v>0</v>
      </c>
      <c r="BO43" s="116">
        <v>0</v>
      </c>
      <c r="BP43" s="120">
        <v>0</v>
      </c>
      <c r="BQ43" s="116">
        <v>22</v>
      </c>
      <c r="BR43" s="120">
        <v>91.66666666666667</v>
      </c>
      <c r="BS43" s="116">
        <v>24</v>
      </c>
      <c r="BT43" s="2"/>
      <c r="BU43" s="3"/>
      <c r="BV43" s="3"/>
      <c r="BW43" s="3"/>
      <c r="BX43" s="3"/>
    </row>
    <row r="44" spans="1:76" ht="15">
      <c r="A44" s="64" t="s">
        <v>246</v>
      </c>
      <c r="B44" s="65"/>
      <c r="C44" s="65" t="s">
        <v>64</v>
      </c>
      <c r="D44" s="66">
        <v>172.61613298337707</v>
      </c>
      <c r="E44" s="68"/>
      <c r="F44" s="100" t="s">
        <v>616</v>
      </c>
      <c r="G44" s="65"/>
      <c r="H44" s="69" t="s">
        <v>246</v>
      </c>
      <c r="I44" s="70"/>
      <c r="J44" s="70"/>
      <c r="K44" s="69" t="s">
        <v>2147</v>
      </c>
      <c r="L44" s="73">
        <v>1</v>
      </c>
      <c r="M44" s="74">
        <v>235.73814392089844</v>
      </c>
      <c r="N44" s="74">
        <v>2211.570068359375</v>
      </c>
      <c r="O44" s="75"/>
      <c r="P44" s="76"/>
      <c r="Q44" s="76"/>
      <c r="R44" s="86"/>
      <c r="S44" s="48">
        <v>0</v>
      </c>
      <c r="T44" s="48">
        <v>1</v>
      </c>
      <c r="U44" s="49">
        <v>0</v>
      </c>
      <c r="V44" s="49">
        <v>0.028571</v>
      </c>
      <c r="W44" s="49">
        <v>0.023043</v>
      </c>
      <c r="X44" s="49">
        <v>0.553934</v>
      </c>
      <c r="Y44" s="49">
        <v>0</v>
      </c>
      <c r="Z44" s="49">
        <v>0</v>
      </c>
      <c r="AA44" s="71">
        <v>44</v>
      </c>
      <c r="AB44" s="71"/>
      <c r="AC44" s="72"/>
      <c r="AD44" s="78" t="s">
        <v>1233</v>
      </c>
      <c r="AE44" s="78">
        <v>295</v>
      </c>
      <c r="AF44" s="78">
        <v>367</v>
      </c>
      <c r="AG44" s="78">
        <v>55243</v>
      </c>
      <c r="AH44" s="78">
        <v>27666</v>
      </c>
      <c r="AI44" s="78"/>
      <c r="AJ44" s="78" t="s">
        <v>1400</v>
      </c>
      <c r="AK44" s="78"/>
      <c r="AL44" s="78"/>
      <c r="AM44" s="78"/>
      <c r="AN44" s="80">
        <v>42439.374560185184</v>
      </c>
      <c r="AO44" s="83" t="s">
        <v>1736</v>
      </c>
      <c r="AP44" s="78" t="b">
        <v>1</v>
      </c>
      <c r="AQ44" s="78" t="b">
        <v>0</v>
      </c>
      <c r="AR44" s="78" t="b">
        <v>1</v>
      </c>
      <c r="AS44" s="78"/>
      <c r="AT44" s="78">
        <v>40</v>
      </c>
      <c r="AU44" s="78"/>
      <c r="AV44" s="78" t="b">
        <v>0</v>
      </c>
      <c r="AW44" s="78" t="s">
        <v>1931</v>
      </c>
      <c r="AX44" s="83" t="s">
        <v>1973</v>
      </c>
      <c r="AY44" s="78" t="s">
        <v>66</v>
      </c>
      <c r="AZ44" s="78" t="str">
        <f>REPLACE(INDEX(GroupVertices[Group],MATCH(Vertices[[#This Row],[Vertex]],GroupVertices[Vertex],0)),1,1,"")</f>
        <v>3</v>
      </c>
      <c r="BA44" s="48"/>
      <c r="BB44" s="48"/>
      <c r="BC44" s="48"/>
      <c r="BD44" s="48"/>
      <c r="BE44" s="48"/>
      <c r="BF44" s="48"/>
      <c r="BG44" s="116" t="s">
        <v>2755</v>
      </c>
      <c r="BH44" s="116" t="s">
        <v>2755</v>
      </c>
      <c r="BI44" s="116" t="s">
        <v>2867</v>
      </c>
      <c r="BJ44" s="116" t="s">
        <v>2867</v>
      </c>
      <c r="BK44" s="116">
        <v>2</v>
      </c>
      <c r="BL44" s="120">
        <v>8.333333333333334</v>
      </c>
      <c r="BM44" s="116">
        <v>0</v>
      </c>
      <c r="BN44" s="120">
        <v>0</v>
      </c>
      <c r="BO44" s="116">
        <v>0</v>
      </c>
      <c r="BP44" s="120">
        <v>0</v>
      </c>
      <c r="BQ44" s="116">
        <v>22</v>
      </c>
      <c r="BR44" s="120">
        <v>91.66666666666667</v>
      </c>
      <c r="BS44" s="116">
        <v>24</v>
      </c>
      <c r="BT44" s="2"/>
      <c r="BU44" s="3"/>
      <c r="BV44" s="3"/>
      <c r="BW44" s="3"/>
      <c r="BX44" s="3"/>
    </row>
    <row r="45" spans="1:76" ht="15">
      <c r="A45" s="64" t="s">
        <v>247</v>
      </c>
      <c r="B45" s="65"/>
      <c r="C45" s="65" t="s">
        <v>64</v>
      </c>
      <c r="D45" s="66">
        <v>166.60423447069115</v>
      </c>
      <c r="E45" s="68"/>
      <c r="F45" s="100" t="s">
        <v>617</v>
      </c>
      <c r="G45" s="65"/>
      <c r="H45" s="69" t="s">
        <v>247</v>
      </c>
      <c r="I45" s="70"/>
      <c r="J45" s="70"/>
      <c r="K45" s="69" t="s">
        <v>2148</v>
      </c>
      <c r="L45" s="73">
        <v>1</v>
      </c>
      <c r="M45" s="74">
        <v>1454.4847412109375</v>
      </c>
      <c r="N45" s="74">
        <v>352.9058837890625</v>
      </c>
      <c r="O45" s="75"/>
      <c r="P45" s="76"/>
      <c r="Q45" s="76"/>
      <c r="R45" s="86"/>
      <c r="S45" s="48">
        <v>0</v>
      </c>
      <c r="T45" s="48">
        <v>1</v>
      </c>
      <c r="U45" s="49">
        <v>0</v>
      </c>
      <c r="V45" s="49">
        <v>0.028571</v>
      </c>
      <c r="W45" s="49">
        <v>0.023043</v>
      </c>
      <c r="X45" s="49">
        <v>0.553934</v>
      </c>
      <c r="Y45" s="49">
        <v>0</v>
      </c>
      <c r="Z45" s="49">
        <v>0</v>
      </c>
      <c r="AA45" s="71">
        <v>45</v>
      </c>
      <c r="AB45" s="71"/>
      <c r="AC45" s="72"/>
      <c r="AD45" s="78" t="s">
        <v>1234</v>
      </c>
      <c r="AE45" s="78">
        <v>254</v>
      </c>
      <c r="AF45" s="78">
        <v>162</v>
      </c>
      <c r="AG45" s="78">
        <v>11544</v>
      </c>
      <c r="AH45" s="78">
        <v>608</v>
      </c>
      <c r="AI45" s="78"/>
      <c r="AJ45" s="78" t="s">
        <v>1401</v>
      </c>
      <c r="AK45" s="78" t="s">
        <v>1541</v>
      </c>
      <c r="AL45" s="78"/>
      <c r="AM45" s="78"/>
      <c r="AN45" s="80">
        <v>40175.87626157407</v>
      </c>
      <c r="AO45" s="83" t="s">
        <v>1737</v>
      </c>
      <c r="AP45" s="78" t="b">
        <v>0</v>
      </c>
      <c r="AQ45" s="78" t="b">
        <v>0</v>
      </c>
      <c r="AR45" s="78" t="b">
        <v>1</v>
      </c>
      <c r="AS45" s="78" t="s">
        <v>1096</v>
      </c>
      <c r="AT45" s="78">
        <v>11</v>
      </c>
      <c r="AU45" s="83" t="s">
        <v>1858</v>
      </c>
      <c r="AV45" s="78" t="b">
        <v>0</v>
      </c>
      <c r="AW45" s="78" t="s">
        <v>1931</v>
      </c>
      <c r="AX45" s="83" t="s">
        <v>1974</v>
      </c>
      <c r="AY45" s="78" t="s">
        <v>66</v>
      </c>
      <c r="AZ45" s="78" t="str">
        <f>REPLACE(INDEX(GroupVertices[Group],MATCH(Vertices[[#This Row],[Vertex]],GroupVertices[Vertex],0)),1,1,"")</f>
        <v>3</v>
      </c>
      <c r="BA45" s="48"/>
      <c r="BB45" s="48"/>
      <c r="BC45" s="48"/>
      <c r="BD45" s="48"/>
      <c r="BE45" s="48"/>
      <c r="BF45" s="48"/>
      <c r="BG45" s="116" t="s">
        <v>2755</v>
      </c>
      <c r="BH45" s="116" t="s">
        <v>2755</v>
      </c>
      <c r="BI45" s="116" t="s">
        <v>2867</v>
      </c>
      <c r="BJ45" s="116" t="s">
        <v>2867</v>
      </c>
      <c r="BK45" s="116">
        <v>2</v>
      </c>
      <c r="BL45" s="120">
        <v>8.333333333333334</v>
      </c>
      <c r="BM45" s="116">
        <v>0</v>
      </c>
      <c r="BN45" s="120">
        <v>0</v>
      </c>
      <c r="BO45" s="116">
        <v>0</v>
      </c>
      <c r="BP45" s="120">
        <v>0</v>
      </c>
      <c r="BQ45" s="116">
        <v>22</v>
      </c>
      <c r="BR45" s="120">
        <v>91.66666666666667</v>
      </c>
      <c r="BS45" s="116">
        <v>24</v>
      </c>
      <c r="BT45" s="2"/>
      <c r="BU45" s="3"/>
      <c r="BV45" s="3"/>
      <c r="BW45" s="3"/>
      <c r="BX45" s="3"/>
    </row>
    <row r="46" spans="1:76" ht="15">
      <c r="A46" s="64" t="s">
        <v>248</v>
      </c>
      <c r="B46" s="65"/>
      <c r="C46" s="65" t="s">
        <v>64</v>
      </c>
      <c r="D46" s="66">
        <v>165.665791776028</v>
      </c>
      <c r="E46" s="68"/>
      <c r="F46" s="100" t="s">
        <v>618</v>
      </c>
      <c r="G46" s="65"/>
      <c r="H46" s="69" t="s">
        <v>248</v>
      </c>
      <c r="I46" s="70"/>
      <c r="J46" s="70"/>
      <c r="K46" s="69" t="s">
        <v>2149</v>
      </c>
      <c r="L46" s="73">
        <v>1</v>
      </c>
      <c r="M46" s="74">
        <v>2547.768798828125</v>
      </c>
      <c r="N46" s="74">
        <v>1255.3138427734375</v>
      </c>
      <c r="O46" s="75"/>
      <c r="P46" s="76"/>
      <c r="Q46" s="76"/>
      <c r="R46" s="86"/>
      <c r="S46" s="48">
        <v>0</v>
      </c>
      <c r="T46" s="48">
        <v>1</v>
      </c>
      <c r="U46" s="49">
        <v>0</v>
      </c>
      <c r="V46" s="49">
        <v>0.028571</v>
      </c>
      <c r="W46" s="49">
        <v>0.023043</v>
      </c>
      <c r="X46" s="49">
        <v>0.553934</v>
      </c>
      <c r="Y46" s="49">
        <v>0</v>
      </c>
      <c r="Z46" s="49">
        <v>0</v>
      </c>
      <c r="AA46" s="71">
        <v>46</v>
      </c>
      <c r="AB46" s="71"/>
      <c r="AC46" s="72"/>
      <c r="AD46" s="78" t="s">
        <v>1235</v>
      </c>
      <c r="AE46" s="78">
        <v>1780</v>
      </c>
      <c r="AF46" s="78">
        <v>130</v>
      </c>
      <c r="AG46" s="78">
        <v>3659</v>
      </c>
      <c r="AH46" s="78">
        <v>5928</v>
      </c>
      <c r="AI46" s="78"/>
      <c r="AJ46" s="78" t="s">
        <v>1402</v>
      </c>
      <c r="AK46" s="78" t="s">
        <v>1542</v>
      </c>
      <c r="AL46" s="78"/>
      <c r="AM46" s="78"/>
      <c r="AN46" s="80">
        <v>40675.96079861111</v>
      </c>
      <c r="AO46" s="78"/>
      <c r="AP46" s="78" t="b">
        <v>0</v>
      </c>
      <c r="AQ46" s="78" t="b">
        <v>0</v>
      </c>
      <c r="AR46" s="78" t="b">
        <v>0</v>
      </c>
      <c r="AS46" s="78" t="s">
        <v>1096</v>
      </c>
      <c r="AT46" s="78">
        <v>5</v>
      </c>
      <c r="AU46" s="83" t="s">
        <v>1859</v>
      </c>
      <c r="AV46" s="78" t="b">
        <v>0</v>
      </c>
      <c r="AW46" s="78" t="s">
        <v>1931</v>
      </c>
      <c r="AX46" s="83" t="s">
        <v>1975</v>
      </c>
      <c r="AY46" s="78" t="s">
        <v>66</v>
      </c>
      <c r="AZ46" s="78" t="str">
        <f>REPLACE(INDEX(GroupVertices[Group],MATCH(Vertices[[#This Row],[Vertex]],GroupVertices[Vertex],0)),1,1,"")</f>
        <v>3</v>
      </c>
      <c r="BA46" s="48"/>
      <c r="BB46" s="48"/>
      <c r="BC46" s="48"/>
      <c r="BD46" s="48"/>
      <c r="BE46" s="48"/>
      <c r="BF46" s="48"/>
      <c r="BG46" s="116" t="s">
        <v>2755</v>
      </c>
      <c r="BH46" s="116" t="s">
        <v>2755</v>
      </c>
      <c r="BI46" s="116" t="s">
        <v>2867</v>
      </c>
      <c r="BJ46" s="116" t="s">
        <v>2867</v>
      </c>
      <c r="BK46" s="116">
        <v>2</v>
      </c>
      <c r="BL46" s="120">
        <v>8.333333333333334</v>
      </c>
      <c r="BM46" s="116">
        <v>0</v>
      </c>
      <c r="BN46" s="120">
        <v>0</v>
      </c>
      <c r="BO46" s="116">
        <v>0</v>
      </c>
      <c r="BP46" s="120">
        <v>0</v>
      </c>
      <c r="BQ46" s="116">
        <v>22</v>
      </c>
      <c r="BR46" s="120">
        <v>91.66666666666667</v>
      </c>
      <c r="BS46" s="116">
        <v>24</v>
      </c>
      <c r="BT46" s="2"/>
      <c r="BU46" s="3"/>
      <c r="BV46" s="3"/>
      <c r="BW46" s="3"/>
      <c r="BX46" s="3"/>
    </row>
    <row r="47" spans="1:76" ht="15">
      <c r="A47" s="64" t="s">
        <v>249</v>
      </c>
      <c r="B47" s="65"/>
      <c r="C47" s="65" t="s">
        <v>64</v>
      </c>
      <c r="D47" s="66">
        <v>204.2005949256343</v>
      </c>
      <c r="E47" s="68"/>
      <c r="F47" s="100" t="s">
        <v>619</v>
      </c>
      <c r="G47" s="65"/>
      <c r="H47" s="69" t="s">
        <v>249</v>
      </c>
      <c r="I47" s="70"/>
      <c r="J47" s="70"/>
      <c r="K47" s="69" t="s">
        <v>2150</v>
      </c>
      <c r="L47" s="73">
        <v>1</v>
      </c>
      <c r="M47" s="74">
        <v>194.9122772216797</v>
      </c>
      <c r="N47" s="74">
        <v>1661.8433837890625</v>
      </c>
      <c r="O47" s="75"/>
      <c r="P47" s="76"/>
      <c r="Q47" s="76"/>
      <c r="R47" s="86"/>
      <c r="S47" s="48">
        <v>0</v>
      </c>
      <c r="T47" s="48">
        <v>1</v>
      </c>
      <c r="U47" s="49">
        <v>0</v>
      </c>
      <c r="V47" s="49">
        <v>0.028571</v>
      </c>
      <c r="W47" s="49">
        <v>0.023043</v>
      </c>
      <c r="X47" s="49">
        <v>0.553934</v>
      </c>
      <c r="Y47" s="49">
        <v>0</v>
      </c>
      <c r="Z47" s="49">
        <v>0</v>
      </c>
      <c r="AA47" s="71">
        <v>47</v>
      </c>
      <c r="AB47" s="71"/>
      <c r="AC47" s="72"/>
      <c r="AD47" s="78" t="s">
        <v>1236</v>
      </c>
      <c r="AE47" s="78">
        <v>2087</v>
      </c>
      <c r="AF47" s="78">
        <v>1444</v>
      </c>
      <c r="AG47" s="78">
        <v>21230</v>
      </c>
      <c r="AH47" s="78">
        <v>165704</v>
      </c>
      <c r="AI47" s="78"/>
      <c r="AJ47" s="78" t="s">
        <v>1403</v>
      </c>
      <c r="AK47" s="78" t="s">
        <v>1543</v>
      </c>
      <c r="AL47" s="78"/>
      <c r="AM47" s="78"/>
      <c r="AN47" s="80">
        <v>41665.569444444445</v>
      </c>
      <c r="AO47" s="78"/>
      <c r="AP47" s="78" t="b">
        <v>1</v>
      </c>
      <c r="AQ47" s="78" t="b">
        <v>0</v>
      </c>
      <c r="AR47" s="78" t="b">
        <v>0</v>
      </c>
      <c r="AS47" s="78"/>
      <c r="AT47" s="78">
        <v>2</v>
      </c>
      <c r="AU47" s="83" t="s">
        <v>1852</v>
      </c>
      <c r="AV47" s="78" t="b">
        <v>0</v>
      </c>
      <c r="AW47" s="78" t="s">
        <v>1931</v>
      </c>
      <c r="AX47" s="83" t="s">
        <v>1976</v>
      </c>
      <c r="AY47" s="78" t="s">
        <v>66</v>
      </c>
      <c r="AZ47" s="78" t="str">
        <f>REPLACE(INDEX(GroupVertices[Group],MATCH(Vertices[[#This Row],[Vertex]],GroupVertices[Vertex],0)),1,1,"")</f>
        <v>3</v>
      </c>
      <c r="BA47" s="48"/>
      <c r="BB47" s="48"/>
      <c r="BC47" s="48"/>
      <c r="BD47" s="48"/>
      <c r="BE47" s="48"/>
      <c r="BF47" s="48"/>
      <c r="BG47" s="116" t="s">
        <v>2755</v>
      </c>
      <c r="BH47" s="116" t="s">
        <v>2755</v>
      </c>
      <c r="BI47" s="116" t="s">
        <v>2867</v>
      </c>
      <c r="BJ47" s="116" t="s">
        <v>2867</v>
      </c>
      <c r="BK47" s="116">
        <v>2</v>
      </c>
      <c r="BL47" s="120">
        <v>8.333333333333334</v>
      </c>
      <c r="BM47" s="116">
        <v>0</v>
      </c>
      <c r="BN47" s="120">
        <v>0</v>
      </c>
      <c r="BO47" s="116">
        <v>0</v>
      </c>
      <c r="BP47" s="120">
        <v>0</v>
      </c>
      <c r="BQ47" s="116">
        <v>22</v>
      </c>
      <c r="BR47" s="120">
        <v>91.66666666666667</v>
      </c>
      <c r="BS47" s="116">
        <v>24</v>
      </c>
      <c r="BT47" s="2"/>
      <c r="BU47" s="3"/>
      <c r="BV47" s="3"/>
      <c r="BW47" s="3"/>
      <c r="BX47" s="3"/>
    </row>
    <row r="48" spans="1:76" ht="15">
      <c r="A48" s="64" t="s">
        <v>250</v>
      </c>
      <c r="B48" s="65"/>
      <c r="C48" s="65" t="s">
        <v>64</v>
      </c>
      <c r="D48" s="66">
        <v>191.9715135608049</v>
      </c>
      <c r="E48" s="68"/>
      <c r="F48" s="100" t="s">
        <v>620</v>
      </c>
      <c r="G48" s="65"/>
      <c r="H48" s="69" t="s">
        <v>250</v>
      </c>
      <c r="I48" s="70"/>
      <c r="J48" s="70"/>
      <c r="K48" s="69" t="s">
        <v>2151</v>
      </c>
      <c r="L48" s="73">
        <v>1</v>
      </c>
      <c r="M48" s="74">
        <v>724.2137451171875</v>
      </c>
      <c r="N48" s="74">
        <v>618.6809692382812</v>
      </c>
      <c r="O48" s="75"/>
      <c r="P48" s="76"/>
      <c r="Q48" s="76"/>
      <c r="R48" s="86"/>
      <c r="S48" s="48">
        <v>0</v>
      </c>
      <c r="T48" s="48">
        <v>1</v>
      </c>
      <c r="U48" s="49">
        <v>0</v>
      </c>
      <c r="V48" s="49">
        <v>0.028571</v>
      </c>
      <c r="W48" s="49">
        <v>0.023043</v>
      </c>
      <c r="X48" s="49">
        <v>0.553934</v>
      </c>
      <c r="Y48" s="49">
        <v>0</v>
      </c>
      <c r="Z48" s="49">
        <v>0</v>
      </c>
      <c r="AA48" s="71">
        <v>48</v>
      </c>
      <c r="AB48" s="71"/>
      <c r="AC48" s="72"/>
      <c r="AD48" s="78" t="s">
        <v>1237</v>
      </c>
      <c r="AE48" s="78">
        <v>1384</v>
      </c>
      <c r="AF48" s="78">
        <v>1027</v>
      </c>
      <c r="AG48" s="78">
        <v>68891</v>
      </c>
      <c r="AH48" s="78">
        <v>52147</v>
      </c>
      <c r="AI48" s="78"/>
      <c r="AJ48" s="78" t="s">
        <v>1404</v>
      </c>
      <c r="AK48" s="78" t="s">
        <v>1544</v>
      </c>
      <c r="AL48" s="78"/>
      <c r="AM48" s="78"/>
      <c r="AN48" s="80">
        <v>40665.11491898148</v>
      </c>
      <c r="AO48" s="83" t="s">
        <v>1738</v>
      </c>
      <c r="AP48" s="78" t="b">
        <v>0</v>
      </c>
      <c r="AQ48" s="78" t="b">
        <v>0</v>
      </c>
      <c r="AR48" s="78" t="b">
        <v>1</v>
      </c>
      <c r="AS48" s="78"/>
      <c r="AT48" s="78">
        <v>12</v>
      </c>
      <c r="AU48" s="83" t="s">
        <v>1860</v>
      </c>
      <c r="AV48" s="78" t="b">
        <v>0</v>
      </c>
      <c r="AW48" s="78" t="s">
        <v>1931</v>
      </c>
      <c r="AX48" s="83" t="s">
        <v>1977</v>
      </c>
      <c r="AY48" s="78" t="s">
        <v>66</v>
      </c>
      <c r="AZ48" s="78" t="str">
        <f>REPLACE(INDEX(GroupVertices[Group],MATCH(Vertices[[#This Row],[Vertex]],GroupVertices[Vertex],0)),1,1,"")</f>
        <v>3</v>
      </c>
      <c r="BA48" s="48"/>
      <c r="BB48" s="48"/>
      <c r="BC48" s="48"/>
      <c r="BD48" s="48"/>
      <c r="BE48" s="48"/>
      <c r="BF48" s="48"/>
      <c r="BG48" s="116" t="s">
        <v>2755</v>
      </c>
      <c r="BH48" s="116" t="s">
        <v>2755</v>
      </c>
      <c r="BI48" s="116" t="s">
        <v>2867</v>
      </c>
      <c r="BJ48" s="116" t="s">
        <v>2867</v>
      </c>
      <c r="BK48" s="116">
        <v>2</v>
      </c>
      <c r="BL48" s="120">
        <v>8.333333333333334</v>
      </c>
      <c r="BM48" s="116">
        <v>0</v>
      </c>
      <c r="BN48" s="120">
        <v>0</v>
      </c>
      <c r="BO48" s="116">
        <v>0</v>
      </c>
      <c r="BP48" s="120">
        <v>0</v>
      </c>
      <c r="BQ48" s="116">
        <v>22</v>
      </c>
      <c r="BR48" s="120">
        <v>91.66666666666667</v>
      </c>
      <c r="BS48" s="116">
        <v>24</v>
      </c>
      <c r="BT48" s="2"/>
      <c r="BU48" s="3"/>
      <c r="BV48" s="3"/>
      <c r="BW48" s="3"/>
      <c r="BX48" s="3"/>
    </row>
    <row r="49" spans="1:76" ht="15">
      <c r="A49" s="64" t="s">
        <v>251</v>
      </c>
      <c r="B49" s="65"/>
      <c r="C49" s="65" t="s">
        <v>64</v>
      </c>
      <c r="D49" s="66">
        <v>234.11345581802274</v>
      </c>
      <c r="E49" s="68"/>
      <c r="F49" s="100" t="s">
        <v>621</v>
      </c>
      <c r="G49" s="65"/>
      <c r="H49" s="69" t="s">
        <v>251</v>
      </c>
      <c r="I49" s="70"/>
      <c r="J49" s="70"/>
      <c r="K49" s="69" t="s">
        <v>2152</v>
      </c>
      <c r="L49" s="73">
        <v>1</v>
      </c>
      <c r="M49" s="74">
        <v>5277.8623046875</v>
      </c>
      <c r="N49" s="74">
        <v>8352.4326171875</v>
      </c>
      <c r="O49" s="75"/>
      <c r="P49" s="76"/>
      <c r="Q49" s="76"/>
      <c r="R49" s="86"/>
      <c r="S49" s="48">
        <v>0</v>
      </c>
      <c r="T49" s="48">
        <v>1</v>
      </c>
      <c r="U49" s="49">
        <v>0</v>
      </c>
      <c r="V49" s="49">
        <v>0.014706</v>
      </c>
      <c r="W49" s="49">
        <v>5E-05</v>
      </c>
      <c r="X49" s="49">
        <v>0.48043</v>
      </c>
      <c r="Y49" s="49">
        <v>0</v>
      </c>
      <c r="Z49" s="49">
        <v>0</v>
      </c>
      <c r="AA49" s="71">
        <v>49</v>
      </c>
      <c r="AB49" s="71"/>
      <c r="AC49" s="72"/>
      <c r="AD49" s="78" t="s">
        <v>1238</v>
      </c>
      <c r="AE49" s="78">
        <v>2716</v>
      </c>
      <c r="AF49" s="78">
        <v>2464</v>
      </c>
      <c r="AG49" s="78">
        <v>3258</v>
      </c>
      <c r="AH49" s="78">
        <v>1244</v>
      </c>
      <c r="AI49" s="78"/>
      <c r="AJ49" s="78" t="s">
        <v>1405</v>
      </c>
      <c r="AK49" s="78" t="s">
        <v>1545</v>
      </c>
      <c r="AL49" s="83" t="s">
        <v>1642</v>
      </c>
      <c r="AM49" s="78"/>
      <c r="AN49" s="80">
        <v>41521.44168981481</v>
      </c>
      <c r="AO49" s="83" t="s">
        <v>1739</v>
      </c>
      <c r="AP49" s="78" t="b">
        <v>0</v>
      </c>
      <c r="AQ49" s="78" t="b">
        <v>0</v>
      </c>
      <c r="AR49" s="78" t="b">
        <v>1</v>
      </c>
      <c r="AS49" s="78" t="s">
        <v>1098</v>
      </c>
      <c r="AT49" s="78">
        <v>10</v>
      </c>
      <c r="AU49" s="83" t="s">
        <v>1861</v>
      </c>
      <c r="AV49" s="78" t="b">
        <v>0</v>
      </c>
      <c r="AW49" s="78" t="s">
        <v>1931</v>
      </c>
      <c r="AX49" s="83" t="s">
        <v>1978</v>
      </c>
      <c r="AY49" s="78" t="s">
        <v>66</v>
      </c>
      <c r="AZ49" s="78" t="str">
        <f>REPLACE(INDEX(GroupVertices[Group],MATCH(Vertices[[#This Row],[Vertex]],GroupVertices[Vertex],0)),1,1,"")</f>
        <v>2</v>
      </c>
      <c r="BA49" s="48"/>
      <c r="BB49" s="48"/>
      <c r="BC49" s="48"/>
      <c r="BD49" s="48"/>
      <c r="BE49" s="48"/>
      <c r="BF49" s="48"/>
      <c r="BG49" s="116" t="s">
        <v>2751</v>
      </c>
      <c r="BH49" s="116" t="s">
        <v>2751</v>
      </c>
      <c r="BI49" s="116" t="s">
        <v>2863</v>
      </c>
      <c r="BJ49" s="116" t="s">
        <v>2863</v>
      </c>
      <c r="BK49" s="116">
        <v>0</v>
      </c>
      <c r="BL49" s="120">
        <v>0</v>
      </c>
      <c r="BM49" s="116">
        <v>0</v>
      </c>
      <c r="BN49" s="120">
        <v>0</v>
      </c>
      <c r="BO49" s="116">
        <v>0</v>
      </c>
      <c r="BP49" s="120">
        <v>0</v>
      </c>
      <c r="BQ49" s="116">
        <v>27</v>
      </c>
      <c r="BR49" s="120">
        <v>100</v>
      </c>
      <c r="BS49" s="116">
        <v>27</v>
      </c>
      <c r="BT49" s="2"/>
      <c r="BU49" s="3"/>
      <c r="BV49" s="3"/>
      <c r="BW49" s="3"/>
      <c r="BX49" s="3"/>
    </row>
    <row r="50" spans="1:76" ht="15">
      <c r="A50" s="64" t="s">
        <v>252</v>
      </c>
      <c r="B50" s="65"/>
      <c r="C50" s="65" t="s">
        <v>64</v>
      </c>
      <c r="D50" s="66">
        <v>249.15786526684164</v>
      </c>
      <c r="E50" s="68"/>
      <c r="F50" s="100" t="s">
        <v>622</v>
      </c>
      <c r="G50" s="65"/>
      <c r="H50" s="69" t="s">
        <v>252</v>
      </c>
      <c r="I50" s="70"/>
      <c r="J50" s="70"/>
      <c r="K50" s="69" t="s">
        <v>2153</v>
      </c>
      <c r="L50" s="73">
        <v>1</v>
      </c>
      <c r="M50" s="74">
        <v>3235.7255859375</v>
      </c>
      <c r="N50" s="74">
        <v>2398.755615234375</v>
      </c>
      <c r="O50" s="75"/>
      <c r="P50" s="76"/>
      <c r="Q50" s="76"/>
      <c r="R50" s="86"/>
      <c r="S50" s="48">
        <v>0</v>
      </c>
      <c r="T50" s="48">
        <v>1</v>
      </c>
      <c r="U50" s="49">
        <v>0</v>
      </c>
      <c r="V50" s="49">
        <v>0.028571</v>
      </c>
      <c r="W50" s="49">
        <v>0.023043</v>
      </c>
      <c r="X50" s="49">
        <v>0.553934</v>
      </c>
      <c r="Y50" s="49">
        <v>0</v>
      </c>
      <c r="Z50" s="49">
        <v>0</v>
      </c>
      <c r="AA50" s="71">
        <v>50</v>
      </c>
      <c r="AB50" s="71"/>
      <c r="AC50" s="72"/>
      <c r="AD50" s="78" t="s">
        <v>1239</v>
      </c>
      <c r="AE50" s="78">
        <v>4021</v>
      </c>
      <c r="AF50" s="78">
        <v>2977</v>
      </c>
      <c r="AG50" s="78">
        <v>22054</v>
      </c>
      <c r="AH50" s="78">
        <v>22425</v>
      </c>
      <c r="AI50" s="78"/>
      <c r="AJ50" s="78" t="s">
        <v>1406</v>
      </c>
      <c r="AK50" s="78" t="s">
        <v>1546</v>
      </c>
      <c r="AL50" s="83" t="s">
        <v>1643</v>
      </c>
      <c r="AM50" s="78"/>
      <c r="AN50" s="80">
        <v>42188.55061342593</v>
      </c>
      <c r="AO50" s="83" t="s">
        <v>1740</v>
      </c>
      <c r="AP50" s="78" t="b">
        <v>1</v>
      </c>
      <c r="AQ50" s="78" t="b">
        <v>0</v>
      </c>
      <c r="AR50" s="78" t="b">
        <v>1</v>
      </c>
      <c r="AS50" s="78"/>
      <c r="AT50" s="78">
        <v>13</v>
      </c>
      <c r="AU50" s="83" t="s">
        <v>1852</v>
      </c>
      <c r="AV50" s="78" t="b">
        <v>0</v>
      </c>
      <c r="AW50" s="78" t="s">
        <v>1931</v>
      </c>
      <c r="AX50" s="83" t="s">
        <v>1979</v>
      </c>
      <c r="AY50" s="78" t="s">
        <v>66</v>
      </c>
      <c r="AZ50" s="78" t="str">
        <f>REPLACE(INDEX(GroupVertices[Group],MATCH(Vertices[[#This Row],[Vertex]],GroupVertices[Vertex],0)),1,1,"")</f>
        <v>3</v>
      </c>
      <c r="BA50" s="48"/>
      <c r="BB50" s="48"/>
      <c r="BC50" s="48"/>
      <c r="BD50" s="48"/>
      <c r="BE50" s="48"/>
      <c r="BF50" s="48"/>
      <c r="BG50" s="116" t="s">
        <v>2755</v>
      </c>
      <c r="BH50" s="116" t="s">
        <v>2755</v>
      </c>
      <c r="BI50" s="116" t="s">
        <v>2867</v>
      </c>
      <c r="BJ50" s="116" t="s">
        <v>2867</v>
      </c>
      <c r="BK50" s="116">
        <v>2</v>
      </c>
      <c r="BL50" s="120">
        <v>8.333333333333334</v>
      </c>
      <c r="BM50" s="116">
        <v>0</v>
      </c>
      <c r="BN50" s="120">
        <v>0</v>
      </c>
      <c r="BO50" s="116">
        <v>0</v>
      </c>
      <c r="BP50" s="120">
        <v>0</v>
      </c>
      <c r="BQ50" s="116">
        <v>22</v>
      </c>
      <c r="BR50" s="120">
        <v>91.66666666666667</v>
      </c>
      <c r="BS50" s="116">
        <v>24</v>
      </c>
      <c r="BT50" s="2"/>
      <c r="BU50" s="3"/>
      <c r="BV50" s="3"/>
      <c r="BW50" s="3"/>
      <c r="BX50" s="3"/>
    </row>
    <row r="51" spans="1:76" ht="15">
      <c r="A51" s="64" t="s">
        <v>253</v>
      </c>
      <c r="B51" s="65"/>
      <c r="C51" s="65" t="s">
        <v>64</v>
      </c>
      <c r="D51" s="66">
        <v>174.69830271216097</v>
      </c>
      <c r="E51" s="68"/>
      <c r="F51" s="100" t="s">
        <v>623</v>
      </c>
      <c r="G51" s="65"/>
      <c r="H51" s="69" t="s">
        <v>253</v>
      </c>
      <c r="I51" s="70"/>
      <c r="J51" s="70"/>
      <c r="K51" s="69" t="s">
        <v>2154</v>
      </c>
      <c r="L51" s="73">
        <v>1</v>
      </c>
      <c r="M51" s="74">
        <v>640.6334228515625</v>
      </c>
      <c r="N51" s="74">
        <v>2767.1435546875</v>
      </c>
      <c r="O51" s="75"/>
      <c r="P51" s="76"/>
      <c r="Q51" s="76"/>
      <c r="R51" s="86"/>
      <c r="S51" s="48">
        <v>0</v>
      </c>
      <c r="T51" s="48">
        <v>1</v>
      </c>
      <c r="U51" s="49">
        <v>0</v>
      </c>
      <c r="V51" s="49">
        <v>0.028571</v>
      </c>
      <c r="W51" s="49">
        <v>0.023043</v>
      </c>
      <c r="X51" s="49">
        <v>0.553934</v>
      </c>
      <c r="Y51" s="49">
        <v>0</v>
      </c>
      <c r="Z51" s="49">
        <v>0</v>
      </c>
      <c r="AA51" s="71">
        <v>51</v>
      </c>
      <c r="AB51" s="71"/>
      <c r="AC51" s="72"/>
      <c r="AD51" s="78" t="s">
        <v>1240</v>
      </c>
      <c r="AE51" s="78">
        <v>228</v>
      </c>
      <c r="AF51" s="78">
        <v>438</v>
      </c>
      <c r="AG51" s="78">
        <v>34511</v>
      </c>
      <c r="AH51" s="78">
        <v>40494</v>
      </c>
      <c r="AI51" s="78"/>
      <c r="AJ51" s="78" t="s">
        <v>1407</v>
      </c>
      <c r="AK51" s="78" t="s">
        <v>1543</v>
      </c>
      <c r="AL51" s="78"/>
      <c r="AM51" s="78"/>
      <c r="AN51" s="80">
        <v>40267.708344907405</v>
      </c>
      <c r="AO51" s="83" t="s">
        <v>1741</v>
      </c>
      <c r="AP51" s="78" t="b">
        <v>0</v>
      </c>
      <c r="AQ51" s="78" t="b">
        <v>0</v>
      </c>
      <c r="AR51" s="78" t="b">
        <v>0</v>
      </c>
      <c r="AS51" s="78"/>
      <c r="AT51" s="78">
        <v>149</v>
      </c>
      <c r="AU51" s="83" t="s">
        <v>1853</v>
      </c>
      <c r="AV51" s="78" t="b">
        <v>0</v>
      </c>
      <c r="AW51" s="78" t="s">
        <v>1931</v>
      </c>
      <c r="AX51" s="83" t="s">
        <v>1980</v>
      </c>
      <c r="AY51" s="78" t="s">
        <v>66</v>
      </c>
      <c r="AZ51" s="78" t="str">
        <f>REPLACE(INDEX(GroupVertices[Group],MATCH(Vertices[[#This Row],[Vertex]],GroupVertices[Vertex],0)),1,1,"")</f>
        <v>3</v>
      </c>
      <c r="BA51" s="48"/>
      <c r="BB51" s="48"/>
      <c r="BC51" s="48"/>
      <c r="BD51" s="48"/>
      <c r="BE51" s="48"/>
      <c r="BF51" s="48"/>
      <c r="BG51" s="116" t="s">
        <v>2755</v>
      </c>
      <c r="BH51" s="116" t="s">
        <v>2755</v>
      </c>
      <c r="BI51" s="116" t="s">
        <v>2867</v>
      </c>
      <c r="BJ51" s="116" t="s">
        <v>2867</v>
      </c>
      <c r="BK51" s="116">
        <v>2</v>
      </c>
      <c r="BL51" s="120">
        <v>8.333333333333334</v>
      </c>
      <c r="BM51" s="116">
        <v>0</v>
      </c>
      <c r="BN51" s="120">
        <v>0</v>
      </c>
      <c r="BO51" s="116">
        <v>0</v>
      </c>
      <c r="BP51" s="120">
        <v>0</v>
      </c>
      <c r="BQ51" s="116">
        <v>22</v>
      </c>
      <c r="BR51" s="120">
        <v>91.66666666666667</v>
      </c>
      <c r="BS51" s="116">
        <v>24</v>
      </c>
      <c r="BT51" s="2"/>
      <c r="BU51" s="3"/>
      <c r="BV51" s="3"/>
      <c r="BW51" s="3"/>
      <c r="BX51" s="3"/>
    </row>
    <row r="52" spans="1:76" ht="15">
      <c r="A52" s="64" t="s">
        <v>254</v>
      </c>
      <c r="B52" s="65"/>
      <c r="C52" s="65" t="s">
        <v>64</v>
      </c>
      <c r="D52" s="66">
        <v>164.22880139982502</v>
      </c>
      <c r="E52" s="68"/>
      <c r="F52" s="100" t="s">
        <v>624</v>
      </c>
      <c r="G52" s="65"/>
      <c r="H52" s="69" t="s">
        <v>254</v>
      </c>
      <c r="I52" s="70"/>
      <c r="J52" s="70"/>
      <c r="K52" s="69" t="s">
        <v>2155</v>
      </c>
      <c r="L52" s="73">
        <v>1</v>
      </c>
      <c r="M52" s="74">
        <v>313.1403503417969</v>
      </c>
      <c r="N52" s="74">
        <v>1131.4161376953125</v>
      </c>
      <c r="O52" s="75"/>
      <c r="P52" s="76"/>
      <c r="Q52" s="76"/>
      <c r="R52" s="86"/>
      <c r="S52" s="48">
        <v>0</v>
      </c>
      <c r="T52" s="48">
        <v>1</v>
      </c>
      <c r="U52" s="49">
        <v>0</v>
      </c>
      <c r="V52" s="49">
        <v>0.028571</v>
      </c>
      <c r="W52" s="49">
        <v>0.023043</v>
      </c>
      <c r="X52" s="49">
        <v>0.553934</v>
      </c>
      <c r="Y52" s="49">
        <v>0</v>
      </c>
      <c r="Z52" s="49">
        <v>0</v>
      </c>
      <c r="AA52" s="71">
        <v>52</v>
      </c>
      <c r="AB52" s="71"/>
      <c r="AC52" s="72"/>
      <c r="AD52" s="78" t="s">
        <v>1241</v>
      </c>
      <c r="AE52" s="78">
        <v>272</v>
      </c>
      <c r="AF52" s="78">
        <v>81</v>
      </c>
      <c r="AG52" s="78">
        <v>4532</v>
      </c>
      <c r="AH52" s="78">
        <v>9623</v>
      </c>
      <c r="AI52" s="78"/>
      <c r="AJ52" s="78"/>
      <c r="AK52" s="78" t="s">
        <v>1547</v>
      </c>
      <c r="AL52" s="78"/>
      <c r="AM52" s="78"/>
      <c r="AN52" s="80">
        <v>43538.84641203703</v>
      </c>
      <c r="AO52" s="78"/>
      <c r="AP52" s="78" t="b">
        <v>1</v>
      </c>
      <c r="AQ52" s="78" t="b">
        <v>0</v>
      </c>
      <c r="AR52" s="78" t="b">
        <v>0</v>
      </c>
      <c r="AS52" s="78"/>
      <c r="AT52" s="78">
        <v>0</v>
      </c>
      <c r="AU52" s="78"/>
      <c r="AV52" s="78" t="b">
        <v>0</v>
      </c>
      <c r="AW52" s="78" t="s">
        <v>1931</v>
      </c>
      <c r="AX52" s="83" t="s">
        <v>1981</v>
      </c>
      <c r="AY52" s="78" t="s">
        <v>66</v>
      </c>
      <c r="AZ52" s="78" t="str">
        <f>REPLACE(INDEX(GroupVertices[Group],MATCH(Vertices[[#This Row],[Vertex]],GroupVertices[Vertex],0)),1,1,"")</f>
        <v>3</v>
      </c>
      <c r="BA52" s="48"/>
      <c r="BB52" s="48"/>
      <c r="BC52" s="48"/>
      <c r="BD52" s="48"/>
      <c r="BE52" s="48"/>
      <c r="BF52" s="48"/>
      <c r="BG52" s="116" t="s">
        <v>2755</v>
      </c>
      <c r="BH52" s="116" t="s">
        <v>2755</v>
      </c>
      <c r="BI52" s="116" t="s">
        <v>2867</v>
      </c>
      <c r="BJ52" s="116" t="s">
        <v>2867</v>
      </c>
      <c r="BK52" s="116">
        <v>2</v>
      </c>
      <c r="BL52" s="120">
        <v>8.333333333333334</v>
      </c>
      <c r="BM52" s="116">
        <v>0</v>
      </c>
      <c r="BN52" s="120">
        <v>0</v>
      </c>
      <c r="BO52" s="116">
        <v>0</v>
      </c>
      <c r="BP52" s="120">
        <v>0</v>
      </c>
      <c r="BQ52" s="116">
        <v>22</v>
      </c>
      <c r="BR52" s="120">
        <v>91.66666666666667</v>
      </c>
      <c r="BS52" s="116">
        <v>24</v>
      </c>
      <c r="BT52" s="2"/>
      <c r="BU52" s="3"/>
      <c r="BV52" s="3"/>
      <c r="BW52" s="3"/>
      <c r="BX52" s="3"/>
    </row>
    <row r="53" spans="1:76" ht="15">
      <c r="A53" s="64" t="s">
        <v>255</v>
      </c>
      <c r="B53" s="65"/>
      <c r="C53" s="65" t="s">
        <v>64</v>
      </c>
      <c r="D53" s="66">
        <v>168.33448818897637</v>
      </c>
      <c r="E53" s="68"/>
      <c r="F53" s="100" t="s">
        <v>625</v>
      </c>
      <c r="G53" s="65"/>
      <c r="H53" s="69" t="s">
        <v>255</v>
      </c>
      <c r="I53" s="70"/>
      <c r="J53" s="70"/>
      <c r="K53" s="69" t="s">
        <v>2156</v>
      </c>
      <c r="L53" s="73">
        <v>1</v>
      </c>
      <c r="M53" s="74">
        <v>3318.833251953125</v>
      </c>
      <c r="N53" s="74">
        <v>1179.0546875</v>
      </c>
      <c r="O53" s="75"/>
      <c r="P53" s="76"/>
      <c r="Q53" s="76"/>
      <c r="R53" s="86"/>
      <c r="S53" s="48">
        <v>0</v>
      </c>
      <c r="T53" s="48">
        <v>1</v>
      </c>
      <c r="U53" s="49">
        <v>0</v>
      </c>
      <c r="V53" s="49">
        <v>0.028571</v>
      </c>
      <c r="W53" s="49">
        <v>0.023043</v>
      </c>
      <c r="X53" s="49">
        <v>0.553934</v>
      </c>
      <c r="Y53" s="49">
        <v>0</v>
      </c>
      <c r="Z53" s="49">
        <v>0</v>
      </c>
      <c r="AA53" s="71">
        <v>53</v>
      </c>
      <c r="AB53" s="71"/>
      <c r="AC53" s="72"/>
      <c r="AD53" s="78" t="s">
        <v>1242</v>
      </c>
      <c r="AE53" s="78">
        <v>1531</v>
      </c>
      <c r="AF53" s="78">
        <v>221</v>
      </c>
      <c r="AG53" s="78">
        <v>2387</v>
      </c>
      <c r="AH53" s="78">
        <v>10536</v>
      </c>
      <c r="AI53" s="78"/>
      <c r="AJ53" s="78" t="s">
        <v>1408</v>
      </c>
      <c r="AK53" s="78" t="s">
        <v>1548</v>
      </c>
      <c r="AL53" s="78"/>
      <c r="AM53" s="78"/>
      <c r="AN53" s="80">
        <v>41068.78221064815</v>
      </c>
      <c r="AO53" s="78"/>
      <c r="AP53" s="78" t="b">
        <v>1</v>
      </c>
      <c r="AQ53" s="78" t="b">
        <v>0</v>
      </c>
      <c r="AR53" s="78" t="b">
        <v>0</v>
      </c>
      <c r="AS53" s="78"/>
      <c r="AT53" s="78">
        <v>5</v>
      </c>
      <c r="AU53" s="83" t="s">
        <v>1852</v>
      </c>
      <c r="AV53" s="78" t="b">
        <v>0</v>
      </c>
      <c r="AW53" s="78" t="s">
        <v>1931</v>
      </c>
      <c r="AX53" s="83" t="s">
        <v>1982</v>
      </c>
      <c r="AY53" s="78" t="s">
        <v>66</v>
      </c>
      <c r="AZ53" s="78" t="str">
        <f>REPLACE(INDEX(GroupVertices[Group],MATCH(Vertices[[#This Row],[Vertex]],GroupVertices[Vertex],0)),1,1,"")</f>
        <v>3</v>
      </c>
      <c r="BA53" s="48"/>
      <c r="BB53" s="48"/>
      <c r="BC53" s="48"/>
      <c r="BD53" s="48"/>
      <c r="BE53" s="48"/>
      <c r="BF53" s="48"/>
      <c r="BG53" s="116" t="s">
        <v>2755</v>
      </c>
      <c r="BH53" s="116" t="s">
        <v>2755</v>
      </c>
      <c r="BI53" s="116" t="s">
        <v>2867</v>
      </c>
      <c r="BJ53" s="116" t="s">
        <v>2867</v>
      </c>
      <c r="BK53" s="116">
        <v>2</v>
      </c>
      <c r="BL53" s="120">
        <v>8.333333333333334</v>
      </c>
      <c r="BM53" s="116">
        <v>0</v>
      </c>
      <c r="BN53" s="120">
        <v>0</v>
      </c>
      <c r="BO53" s="116">
        <v>0</v>
      </c>
      <c r="BP53" s="120">
        <v>0</v>
      </c>
      <c r="BQ53" s="116">
        <v>22</v>
      </c>
      <c r="BR53" s="120">
        <v>91.66666666666667</v>
      </c>
      <c r="BS53" s="116">
        <v>24</v>
      </c>
      <c r="BT53" s="2"/>
      <c r="BU53" s="3"/>
      <c r="BV53" s="3"/>
      <c r="BW53" s="3"/>
      <c r="BX53" s="3"/>
    </row>
    <row r="54" spans="1:76" ht="15">
      <c r="A54" s="64" t="s">
        <v>256</v>
      </c>
      <c r="B54" s="65"/>
      <c r="C54" s="65" t="s">
        <v>64</v>
      </c>
      <c r="D54" s="66">
        <v>164.25812773403325</v>
      </c>
      <c r="E54" s="68"/>
      <c r="F54" s="100" t="s">
        <v>626</v>
      </c>
      <c r="G54" s="65"/>
      <c r="H54" s="69" t="s">
        <v>256</v>
      </c>
      <c r="I54" s="70"/>
      <c r="J54" s="70"/>
      <c r="K54" s="69" t="s">
        <v>2157</v>
      </c>
      <c r="L54" s="73">
        <v>1</v>
      </c>
      <c r="M54" s="74">
        <v>3378.4794921875</v>
      </c>
      <c r="N54" s="74">
        <v>1798.8651123046875</v>
      </c>
      <c r="O54" s="75"/>
      <c r="P54" s="76"/>
      <c r="Q54" s="76"/>
      <c r="R54" s="86"/>
      <c r="S54" s="48">
        <v>0</v>
      </c>
      <c r="T54" s="48">
        <v>1</v>
      </c>
      <c r="U54" s="49">
        <v>0</v>
      </c>
      <c r="V54" s="49">
        <v>0.028571</v>
      </c>
      <c r="W54" s="49">
        <v>0.023043</v>
      </c>
      <c r="X54" s="49">
        <v>0.553934</v>
      </c>
      <c r="Y54" s="49">
        <v>0</v>
      </c>
      <c r="Z54" s="49">
        <v>0</v>
      </c>
      <c r="AA54" s="71">
        <v>54</v>
      </c>
      <c r="AB54" s="71"/>
      <c r="AC54" s="72"/>
      <c r="AD54" s="78" t="s">
        <v>1243</v>
      </c>
      <c r="AE54" s="78">
        <v>98</v>
      </c>
      <c r="AF54" s="78">
        <v>82</v>
      </c>
      <c r="AG54" s="78">
        <v>2415</v>
      </c>
      <c r="AH54" s="78">
        <v>1575</v>
      </c>
      <c r="AI54" s="78"/>
      <c r="AJ54" s="78"/>
      <c r="AK54" s="78"/>
      <c r="AL54" s="78"/>
      <c r="AM54" s="78"/>
      <c r="AN54" s="80">
        <v>40766.67388888889</v>
      </c>
      <c r="AO54" s="78"/>
      <c r="AP54" s="78" t="b">
        <v>1</v>
      </c>
      <c r="AQ54" s="78" t="b">
        <v>0</v>
      </c>
      <c r="AR54" s="78" t="b">
        <v>0</v>
      </c>
      <c r="AS54" s="78"/>
      <c r="AT54" s="78">
        <v>1</v>
      </c>
      <c r="AU54" s="83" t="s">
        <v>1852</v>
      </c>
      <c r="AV54" s="78" t="b">
        <v>0</v>
      </c>
      <c r="AW54" s="78" t="s">
        <v>1931</v>
      </c>
      <c r="AX54" s="83" t="s">
        <v>1983</v>
      </c>
      <c r="AY54" s="78" t="s">
        <v>66</v>
      </c>
      <c r="AZ54" s="78" t="str">
        <f>REPLACE(INDEX(GroupVertices[Group],MATCH(Vertices[[#This Row],[Vertex]],GroupVertices[Vertex],0)),1,1,"")</f>
        <v>3</v>
      </c>
      <c r="BA54" s="48"/>
      <c r="BB54" s="48"/>
      <c r="BC54" s="48"/>
      <c r="BD54" s="48"/>
      <c r="BE54" s="48"/>
      <c r="BF54" s="48"/>
      <c r="BG54" s="116" t="s">
        <v>2755</v>
      </c>
      <c r="BH54" s="116" t="s">
        <v>2755</v>
      </c>
      <c r="BI54" s="116" t="s">
        <v>2867</v>
      </c>
      <c r="BJ54" s="116" t="s">
        <v>2867</v>
      </c>
      <c r="BK54" s="116">
        <v>2</v>
      </c>
      <c r="BL54" s="120">
        <v>8.333333333333334</v>
      </c>
      <c r="BM54" s="116">
        <v>0</v>
      </c>
      <c r="BN54" s="120">
        <v>0</v>
      </c>
      <c r="BO54" s="116">
        <v>0</v>
      </c>
      <c r="BP54" s="120">
        <v>0</v>
      </c>
      <c r="BQ54" s="116">
        <v>22</v>
      </c>
      <c r="BR54" s="120">
        <v>91.66666666666667</v>
      </c>
      <c r="BS54" s="116">
        <v>24</v>
      </c>
      <c r="BT54" s="2"/>
      <c r="BU54" s="3"/>
      <c r="BV54" s="3"/>
      <c r="BW54" s="3"/>
      <c r="BX54" s="3"/>
    </row>
    <row r="55" spans="1:76" ht="15">
      <c r="A55" s="64" t="s">
        <v>257</v>
      </c>
      <c r="B55" s="65"/>
      <c r="C55" s="65" t="s">
        <v>64</v>
      </c>
      <c r="D55" s="66">
        <v>169.9474365704287</v>
      </c>
      <c r="E55" s="68"/>
      <c r="F55" s="100" t="s">
        <v>627</v>
      </c>
      <c r="G55" s="65"/>
      <c r="H55" s="69" t="s">
        <v>257</v>
      </c>
      <c r="I55" s="70"/>
      <c r="J55" s="70"/>
      <c r="K55" s="69" t="s">
        <v>2158</v>
      </c>
      <c r="L55" s="73">
        <v>1</v>
      </c>
      <c r="M55" s="74">
        <v>1317.8790283203125</v>
      </c>
      <c r="N55" s="74">
        <v>3044.19384765625</v>
      </c>
      <c r="O55" s="75"/>
      <c r="P55" s="76"/>
      <c r="Q55" s="76"/>
      <c r="R55" s="86"/>
      <c r="S55" s="48">
        <v>0</v>
      </c>
      <c r="T55" s="48">
        <v>1</v>
      </c>
      <c r="U55" s="49">
        <v>0</v>
      </c>
      <c r="V55" s="49">
        <v>0.028571</v>
      </c>
      <c r="W55" s="49">
        <v>0.023043</v>
      </c>
      <c r="X55" s="49">
        <v>0.553934</v>
      </c>
      <c r="Y55" s="49">
        <v>0</v>
      </c>
      <c r="Z55" s="49">
        <v>0</v>
      </c>
      <c r="AA55" s="71">
        <v>55</v>
      </c>
      <c r="AB55" s="71"/>
      <c r="AC55" s="72"/>
      <c r="AD55" s="78" t="s">
        <v>1244</v>
      </c>
      <c r="AE55" s="78">
        <v>437</v>
      </c>
      <c r="AF55" s="78">
        <v>276</v>
      </c>
      <c r="AG55" s="78">
        <v>10939</v>
      </c>
      <c r="AH55" s="78">
        <v>50818</v>
      </c>
      <c r="AI55" s="78"/>
      <c r="AJ55" s="78"/>
      <c r="AK55" s="78"/>
      <c r="AL55" s="78"/>
      <c r="AM55" s="78"/>
      <c r="AN55" s="80">
        <v>42449.0109375</v>
      </c>
      <c r="AO55" s="83" t="s">
        <v>1742</v>
      </c>
      <c r="AP55" s="78" t="b">
        <v>1</v>
      </c>
      <c r="AQ55" s="78" t="b">
        <v>0</v>
      </c>
      <c r="AR55" s="78" t="b">
        <v>1</v>
      </c>
      <c r="AS55" s="78" t="s">
        <v>1096</v>
      </c>
      <c r="AT55" s="78">
        <v>4</v>
      </c>
      <c r="AU55" s="78"/>
      <c r="AV55" s="78" t="b">
        <v>0</v>
      </c>
      <c r="AW55" s="78" t="s">
        <v>1931</v>
      </c>
      <c r="AX55" s="83" t="s">
        <v>1984</v>
      </c>
      <c r="AY55" s="78" t="s">
        <v>66</v>
      </c>
      <c r="AZ55" s="78" t="str">
        <f>REPLACE(INDEX(GroupVertices[Group],MATCH(Vertices[[#This Row],[Vertex]],GroupVertices[Vertex],0)),1,1,"")</f>
        <v>3</v>
      </c>
      <c r="BA55" s="48"/>
      <c r="BB55" s="48"/>
      <c r="BC55" s="48"/>
      <c r="BD55" s="48"/>
      <c r="BE55" s="48"/>
      <c r="BF55" s="48"/>
      <c r="BG55" s="116" t="s">
        <v>2755</v>
      </c>
      <c r="BH55" s="116" t="s">
        <v>2755</v>
      </c>
      <c r="BI55" s="116" t="s">
        <v>2867</v>
      </c>
      <c r="BJ55" s="116" t="s">
        <v>2867</v>
      </c>
      <c r="BK55" s="116">
        <v>2</v>
      </c>
      <c r="BL55" s="120">
        <v>8.333333333333334</v>
      </c>
      <c r="BM55" s="116">
        <v>0</v>
      </c>
      <c r="BN55" s="120">
        <v>0</v>
      </c>
      <c r="BO55" s="116">
        <v>0</v>
      </c>
      <c r="BP55" s="120">
        <v>0</v>
      </c>
      <c r="BQ55" s="116">
        <v>22</v>
      </c>
      <c r="BR55" s="120">
        <v>91.66666666666667</v>
      </c>
      <c r="BS55" s="116">
        <v>24</v>
      </c>
      <c r="BT55" s="2"/>
      <c r="BU55" s="3"/>
      <c r="BV55" s="3"/>
      <c r="BW55" s="3"/>
      <c r="BX55" s="3"/>
    </row>
    <row r="56" spans="1:76" ht="15">
      <c r="A56" s="64" t="s">
        <v>258</v>
      </c>
      <c r="B56" s="65"/>
      <c r="C56" s="65" t="s">
        <v>64</v>
      </c>
      <c r="D56" s="66">
        <v>191.2383552055993</v>
      </c>
      <c r="E56" s="68"/>
      <c r="F56" s="100" t="s">
        <v>1881</v>
      </c>
      <c r="G56" s="65"/>
      <c r="H56" s="69" t="s">
        <v>258</v>
      </c>
      <c r="I56" s="70"/>
      <c r="J56" s="70"/>
      <c r="K56" s="69" t="s">
        <v>2159</v>
      </c>
      <c r="L56" s="73">
        <v>1</v>
      </c>
      <c r="M56" s="74">
        <v>7221.49951171875</v>
      </c>
      <c r="N56" s="74">
        <v>4417.205078125</v>
      </c>
      <c r="O56" s="75"/>
      <c r="P56" s="76"/>
      <c r="Q56" s="76"/>
      <c r="R56" s="86"/>
      <c r="S56" s="48">
        <v>0</v>
      </c>
      <c r="T56" s="48">
        <v>1</v>
      </c>
      <c r="U56" s="49">
        <v>0</v>
      </c>
      <c r="V56" s="49">
        <v>0.333333</v>
      </c>
      <c r="W56" s="49">
        <v>0</v>
      </c>
      <c r="X56" s="49">
        <v>0.638296</v>
      </c>
      <c r="Y56" s="49">
        <v>0</v>
      </c>
      <c r="Z56" s="49">
        <v>0</v>
      </c>
      <c r="AA56" s="71">
        <v>56</v>
      </c>
      <c r="AB56" s="71"/>
      <c r="AC56" s="72"/>
      <c r="AD56" s="78" t="s">
        <v>1245</v>
      </c>
      <c r="AE56" s="78">
        <v>546</v>
      </c>
      <c r="AF56" s="78">
        <v>1002</v>
      </c>
      <c r="AG56" s="78">
        <v>25420</v>
      </c>
      <c r="AH56" s="78">
        <v>51820</v>
      </c>
      <c r="AI56" s="78"/>
      <c r="AJ56" s="78" t="s">
        <v>1409</v>
      </c>
      <c r="AK56" s="78" t="s">
        <v>1549</v>
      </c>
      <c r="AL56" s="83" t="s">
        <v>1644</v>
      </c>
      <c r="AM56" s="78"/>
      <c r="AN56" s="80">
        <v>42923.72666666667</v>
      </c>
      <c r="AO56" s="83" t="s">
        <v>1743</v>
      </c>
      <c r="AP56" s="78" t="b">
        <v>1</v>
      </c>
      <c r="AQ56" s="78" t="b">
        <v>0</v>
      </c>
      <c r="AR56" s="78" t="b">
        <v>1</v>
      </c>
      <c r="AS56" s="78"/>
      <c r="AT56" s="78">
        <v>26</v>
      </c>
      <c r="AU56" s="78"/>
      <c r="AV56" s="78" t="b">
        <v>0</v>
      </c>
      <c r="AW56" s="78" t="s">
        <v>1931</v>
      </c>
      <c r="AX56" s="83" t="s">
        <v>1985</v>
      </c>
      <c r="AY56" s="78" t="s">
        <v>66</v>
      </c>
      <c r="AZ56" s="78" t="str">
        <f>REPLACE(INDEX(GroupVertices[Group],MATCH(Vertices[[#This Row],[Vertex]],GroupVertices[Vertex],0)),1,1,"")</f>
        <v>13</v>
      </c>
      <c r="BA56" s="48"/>
      <c r="BB56" s="48"/>
      <c r="BC56" s="48"/>
      <c r="BD56" s="48"/>
      <c r="BE56" s="48"/>
      <c r="BF56" s="48"/>
      <c r="BG56" s="116" t="s">
        <v>2756</v>
      </c>
      <c r="BH56" s="116" t="s">
        <v>2756</v>
      </c>
      <c r="BI56" s="116" t="s">
        <v>2868</v>
      </c>
      <c r="BJ56" s="116" t="s">
        <v>2868</v>
      </c>
      <c r="BK56" s="116">
        <v>1</v>
      </c>
      <c r="BL56" s="120">
        <v>6.666666666666667</v>
      </c>
      <c r="BM56" s="116">
        <v>0</v>
      </c>
      <c r="BN56" s="120">
        <v>0</v>
      </c>
      <c r="BO56" s="116">
        <v>0</v>
      </c>
      <c r="BP56" s="120">
        <v>0</v>
      </c>
      <c r="BQ56" s="116">
        <v>14</v>
      </c>
      <c r="BR56" s="120">
        <v>93.33333333333333</v>
      </c>
      <c r="BS56" s="116">
        <v>15</v>
      </c>
      <c r="BT56" s="2"/>
      <c r="BU56" s="3"/>
      <c r="BV56" s="3"/>
      <c r="BW56" s="3"/>
      <c r="BX56" s="3"/>
    </row>
    <row r="57" spans="1:76" ht="15">
      <c r="A57" s="64" t="s">
        <v>259</v>
      </c>
      <c r="B57" s="65"/>
      <c r="C57" s="65" t="s">
        <v>64</v>
      </c>
      <c r="D57" s="66">
        <v>169.85945756780401</v>
      </c>
      <c r="E57" s="68"/>
      <c r="F57" s="100" t="s">
        <v>1882</v>
      </c>
      <c r="G57" s="65"/>
      <c r="H57" s="69" t="s">
        <v>259</v>
      </c>
      <c r="I57" s="70"/>
      <c r="J57" s="70"/>
      <c r="K57" s="69" t="s">
        <v>2160</v>
      </c>
      <c r="L57" s="73">
        <v>51.88040712468193</v>
      </c>
      <c r="M57" s="74">
        <v>7221.49951171875</v>
      </c>
      <c r="N57" s="74">
        <v>3699.6298828125</v>
      </c>
      <c r="O57" s="75"/>
      <c r="P57" s="76"/>
      <c r="Q57" s="76"/>
      <c r="R57" s="86"/>
      <c r="S57" s="48">
        <v>3</v>
      </c>
      <c r="T57" s="48">
        <v>1</v>
      </c>
      <c r="U57" s="49">
        <v>2</v>
      </c>
      <c r="V57" s="49">
        <v>0.5</v>
      </c>
      <c r="W57" s="49">
        <v>0</v>
      </c>
      <c r="X57" s="49">
        <v>1.723399</v>
      </c>
      <c r="Y57" s="49">
        <v>0</v>
      </c>
      <c r="Z57" s="49">
        <v>0</v>
      </c>
      <c r="AA57" s="71">
        <v>57</v>
      </c>
      <c r="AB57" s="71"/>
      <c r="AC57" s="72"/>
      <c r="AD57" s="78" t="s">
        <v>1246</v>
      </c>
      <c r="AE57" s="78">
        <v>341</v>
      </c>
      <c r="AF57" s="78">
        <v>273</v>
      </c>
      <c r="AG57" s="78">
        <v>7809</v>
      </c>
      <c r="AH57" s="78">
        <v>24061</v>
      </c>
      <c r="AI57" s="78"/>
      <c r="AJ57" s="78" t="s">
        <v>1410</v>
      </c>
      <c r="AK57" s="78" t="s">
        <v>1550</v>
      </c>
      <c r="AL57" s="83" t="s">
        <v>1645</v>
      </c>
      <c r="AM57" s="78"/>
      <c r="AN57" s="80">
        <v>42586.58689814815</v>
      </c>
      <c r="AO57" s="83" t="s">
        <v>1744</v>
      </c>
      <c r="AP57" s="78" t="b">
        <v>0</v>
      </c>
      <c r="AQ57" s="78" t="b">
        <v>0</v>
      </c>
      <c r="AR57" s="78" t="b">
        <v>0</v>
      </c>
      <c r="AS57" s="78" t="s">
        <v>1096</v>
      </c>
      <c r="AT57" s="78">
        <v>5</v>
      </c>
      <c r="AU57" s="83" t="s">
        <v>1852</v>
      </c>
      <c r="AV57" s="78" t="b">
        <v>0</v>
      </c>
      <c r="AW57" s="78" t="s">
        <v>1931</v>
      </c>
      <c r="AX57" s="83" t="s">
        <v>1986</v>
      </c>
      <c r="AY57" s="78" t="s">
        <v>66</v>
      </c>
      <c r="AZ57" s="78" t="str">
        <f>REPLACE(INDEX(GroupVertices[Group],MATCH(Vertices[[#This Row],[Vertex]],GroupVertices[Vertex],0)),1,1,"")</f>
        <v>13</v>
      </c>
      <c r="BA57" s="48"/>
      <c r="BB57" s="48"/>
      <c r="BC57" s="48"/>
      <c r="BD57" s="48"/>
      <c r="BE57" s="48"/>
      <c r="BF57" s="48"/>
      <c r="BG57" s="116" t="s">
        <v>2757</v>
      </c>
      <c r="BH57" s="116" t="s">
        <v>2757</v>
      </c>
      <c r="BI57" s="116" t="s">
        <v>2649</v>
      </c>
      <c r="BJ57" s="116" t="s">
        <v>2649</v>
      </c>
      <c r="BK57" s="116">
        <v>1</v>
      </c>
      <c r="BL57" s="120">
        <v>7.6923076923076925</v>
      </c>
      <c r="BM57" s="116">
        <v>0</v>
      </c>
      <c r="BN57" s="120">
        <v>0</v>
      </c>
      <c r="BO57" s="116">
        <v>0</v>
      </c>
      <c r="BP57" s="120">
        <v>0</v>
      </c>
      <c r="BQ57" s="116">
        <v>12</v>
      </c>
      <c r="BR57" s="120">
        <v>92.3076923076923</v>
      </c>
      <c r="BS57" s="116">
        <v>13</v>
      </c>
      <c r="BT57" s="2"/>
      <c r="BU57" s="3"/>
      <c r="BV57" s="3"/>
      <c r="BW57" s="3"/>
      <c r="BX57" s="3"/>
    </row>
    <row r="58" spans="1:76" ht="15">
      <c r="A58" s="64" t="s">
        <v>260</v>
      </c>
      <c r="B58" s="65"/>
      <c r="C58" s="65" t="s">
        <v>64</v>
      </c>
      <c r="D58" s="66">
        <v>177.92419947506562</v>
      </c>
      <c r="E58" s="68"/>
      <c r="F58" s="100" t="s">
        <v>1883</v>
      </c>
      <c r="G58" s="65"/>
      <c r="H58" s="69" t="s">
        <v>260</v>
      </c>
      <c r="I58" s="70"/>
      <c r="J58" s="70"/>
      <c r="K58" s="69" t="s">
        <v>2161</v>
      </c>
      <c r="L58" s="73">
        <v>1</v>
      </c>
      <c r="M58" s="74">
        <v>7578.83935546875</v>
      </c>
      <c r="N58" s="74">
        <v>4417.205078125</v>
      </c>
      <c r="O58" s="75"/>
      <c r="P58" s="76"/>
      <c r="Q58" s="76"/>
      <c r="R58" s="86"/>
      <c r="S58" s="48">
        <v>0</v>
      </c>
      <c r="T58" s="48">
        <v>1</v>
      </c>
      <c r="U58" s="49">
        <v>0</v>
      </c>
      <c r="V58" s="49">
        <v>0.333333</v>
      </c>
      <c r="W58" s="49">
        <v>0</v>
      </c>
      <c r="X58" s="49">
        <v>0.638296</v>
      </c>
      <c r="Y58" s="49">
        <v>0</v>
      </c>
      <c r="Z58" s="49">
        <v>0</v>
      </c>
      <c r="AA58" s="71">
        <v>58</v>
      </c>
      <c r="AB58" s="71"/>
      <c r="AC58" s="72"/>
      <c r="AD58" s="78" t="s">
        <v>1247</v>
      </c>
      <c r="AE58" s="78">
        <v>612</v>
      </c>
      <c r="AF58" s="78">
        <v>548</v>
      </c>
      <c r="AG58" s="78">
        <v>4671</v>
      </c>
      <c r="AH58" s="78">
        <v>27436</v>
      </c>
      <c r="AI58" s="78"/>
      <c r="AJ58" s="78" t="s">
        <v>1411</v>
      </c>
      <c r="AK58" s="78" t="s">
        <v>1551</v>
      </c>
      <c r="AL58" s="83" t="s">
        <v>1646</v>
      </c>
      <c r="AM58" s="78"/>
      <c r="AN58" s="80">
        <v>42471.99304398148</v>
      </c>
      <c r="AO58" s="83" t="s">
        <v>1745</v>
      </c>
      <c r="AP58" s="78" t="b">
        <v>1</v>
      </c>
      <c r="AQ58" s="78" t="b">
        <v>0</v>
      </c>
      <c r="AR58" s="78" t="b">
        <v>0</v>
      </c>
      <c r="AS58" s="78" t="s">
        <v>1096</v>
      </c>
      <c r="AT58" s="78">
        <v>17</v>
      </c>
      <c r="AU58" s="78"/>
      <c r="AV58" s="78" t="b">
        <v>0</v>
      </c>
      <c r="AW58" s="78" t="s">
        <v>1931</v>
      </c>
      <c r="AX58" s="83" t="s">
        <v>1987</v>
      </c>
      <c r="AY58" s="78" t="s">
        <v>66</v>
      </c>
      <c r="AZ58" s="78" t="str">
        <f>REPLACE(INDEX(GroupVertices[Group],MATCH(Vertices[[#This Row],[Vertex]],GroupVertices[Vertex],0)),1,1,"")</f>
        <v>13</v>
      </c>
      <c r="BA58" s="48"/>
      <c r="BB58" s="48"/>
      <c r="BC58" s="48"/>
      <c r="BD58" s="48"/>
      <c r="BE58" s="48"/>
      <c r="BF58" s="48"/>
      <c r="BG58" s="116" t="s">
        <v>2756</v>
      </c>
      <c r="BH58" s="116" t="s">
        <v>2756</v>
      </c>
      <c r="BI58" s="116" t="s">
        <v>2868</v>
      </c>
      <c r="BJ58" s="116" t="s">
        <v>2868</v>
      </c>
      <c r="BK58" s="116">
        <v>1</v>
      </c>
      <c r="BL58" s="120">
        <v>6.666666666666667</v>
      </c>
      <c r="BM58" s="116">
        <v>0</v>
      </c>
      <c r="BN58" s="120">
        <v>0</v>
      </c>
      <c r="BO58" s="116">
        <v>0</v>
      </c>
      <c r="BP58" s="120">
        <v>0</v>
      </c>
      <c r="BQ58" s="116">
        <v>14</v>
      </c>
      <c r="BR58" s="120">
        <v>93.33333333333333</v>
      </c>
      <c r="BS58" s="116">
        <v>15</v>
      </c>
      <c r="BT58" s="2"/>
      <c r="BU58" s="3"/>
      <c r="BV58" s="3"/>
      <c r="BW58" s="3"/>
      <c r="BX58" s="3"/>
    </row>
    <row r="59" spans="1:76" ht="15">
      <c r="A59" s="64" t="s">
        <v>262</v>
      </c>
      <c r="B59" s="65"/>
      <c r="C59" s="65" t="s">
        <v>64</v>
      </c>
      <c r="D59" s="66">
        <v>166.8681714785652</v>
      </c>
      <c r="E59" s="68"/>
      <c r="F59" s="100" t="s">
        <v>628</v>
      </c>
      <c r="G59" s="65"/>
      <c r="H59" s="69" t="s">
        <v>262</v>
      </c>
      <c r="I59" s="70"/>
      <c r="J59" s="70"/>
      <c r="K59" s="69" t="s">
        <v>2162</v>
      </c>
      <c r="L59" s="73">
        <v>1</v>
      </c>
      <c r="M59" s="74">
        <v>1975.0496826171875</v>
      </c>
      <c r="N59" s="74">
        <v>3058.517578125</v>
      </c>
      <c r="O59" s="75"/>
      <c r="P59" s="76"/>
      <c r="Q59" s="76"/>
      <c r="R59" s="86"/>
      <c r="S59" s="48">
        <v>0</v>
      </c>
      <c r="T59" s="48">
        <v>1</v>
      </c>
      <c r="U59" s="49">
        <v>0</v>
      </c>
      <c r="V59" s="49">
        <v>0.028571</v>
      </c>
      <c r="W59" s="49">
        <v>0.023043</v>
      </c>
      <c r="X59" s="49">
        <v>0.553934</v>
      </c>
      <c r="Y59" s="49">
        <v>0</v>
      </c>
      <c r="Z59" s="49">
        <v>0</v>
      </c>
      <c r="AA59" s="71">
        <v>59</v>
      </c>
      <c r="AB59" s="71"/>
      <c r="AC59" s="72"/>
      <c r="AD59" s="78" t="s">
        <v>1248</v>
      </c>
      <c r="AE59" s="78">
        <v>207</v>
      </c>
      <c r="AF59" s="78">
        <v>171</v>
      </c>
      <c r="AG59" s="78">
        <v>2496</v>
      </c>
      <c r="AH59" s="78">
        <v>2233</v>
      </c>
      <c r="AI59" s="78"/>
      <c r="AJ59" s="78" t="s">
        <v>1412</v>
      </c>
      <c r="AK59" s="78" t="s">
        <v>1543</v>
      </c>
      <c r="AL59" s="78"/>
      <c r="AM59" s="78"/>
      <c r="AN59" s="80">
        <v>43028.539722222224</v>
      </c>
      <c r="AO59" s="83" t="s">
        <v>1746</v>
      </c>
      <c r="AP59" s="78" t="b">
        <v>1</v>
      </c>
      <c r="AQ59" s="78" t="b">
        <v>0</v>
      </c>
      <c r="AR59" s="78" t="b">
        <v>0</v>
      </c>
      <c r="AS59" s="78" t="s">
        <v>1096</v>
      </c>
      <c r="AT59" s="78">
        <v>1</v>
      </c>
      <c r="AU59" s="78"/>
      <c r="AV59" s="78" t="b">
        <v>0</v>
      </c>
      <c r="AW59" s="78" t="s">
        <v>1931</v>
      </c>
      <c r="AX59" s="83" t="s">
        <v>1988</v>
      </c>
      <c r="AY59" s="78" t="s">
        <v>66</v>
      </c>
      <c r="AZ59" s="78" t="str">
        <f>REPLACE(INDEX(GroupVertices[Group],MATCH(Vertices[[#This Row],[Vertex]],GroupVertices[Vertex],0)),1,1,"")</f>
        <v>3</v>
      </c>
      <c r="BA59" s="48"/>
      <c r="BB59" s="48"/>
      <c r="BC59" s="48"/>
      <c r="BD59" s="48"/>
      <c r="BE59" s="48"/>
      <c r="BF59" s="48"/>
      <c r="BG59" s="116" t="s">
        <v>2755</v>
      </c>
      <c r="BH59" s="116" t="s">
        <v>2755</v>
      </c>
      <c r="BI59" s="116" t="s">
        <v>2867</v>
      </c>
      <c r="BJ59" s="116" t="s">
        <v>2867</v>
      </c>
      <c r="BK59" s="116">
        <v>2</v>
      </c>
      <c r="BL59" s="120">
        <v>8.333333333333334</v>
      </c>
      <c r="BM59" s="116">
        <v>0</v>
      </c>
      <c r="BN59" s="120">
        <v>0</v>
      </c>
      <c r="BO59" s="116">
        <v>0</v>
      </c>
      <c r="BP59" s="120">
        <v>0</v>
      </c>
      <c r="BQ59" s="116">
        <v>22</v>
      </c>
      <c r="BR59" s="120">
        <v>91.66666666666667</v>
      </c>
      <c r="BS59" s="116">
        <v>24</v>
      </c>
      <c r="BT59" s="2"/>
      <c r="BU59" s="3"/>
      <c r="BV59" s="3"/>
      <c r="BW59" s="3"/>
      <c r="BX59" s="3"/>
    </row>
    <row r="60" spans="1:76" ht="15">
      <c r="A60" s="64" t="s">
        <v>263</v>
      </c>
      <c r="B60" s="65"/>
      <c r="C60" s="65" t="s">
        <v>64</v>
      </c>
      <c r="D60" s="66">
        <v>170.88587926509186</v>
      </c>
      <c r="E60" s="68"/>
      <c r="F60" s="100" t="s">
        <v>629</v>
      </c>
      <c r="G60" s="65"/>
      <c r="H60" s="69" t="s">
        <v>263</v>
      </c>
      <c r="I60" s="70"/>
      <c r="J60" s="70"/>
      <c r="K60" s="69" t="s">
        <v>2163</v>
      </c>
      <c r="L60" s="73">
        <v>1</v>
      </c>
      <c r="M60" s="74">
        <v>7400.16943359375</v>
      </c>
      <c r="N60" s="74">
        <v>564.6494140625</v>
      </c>
      <c r="O60" s="75"/>
      <c r="P60" s="76"/>
      <c r="Q60" s="76"/>
      <c r="R60" s="86"/>
      <c r="S60" s="48">
        <v>0</v>
      </c>
      <c r="T60" s="48">
        <v>1</v>
      </c>
      <c r="U60" s="49">
        <v>0</v>
      </c>
      <c r="V60" s="49">
        <v>1</v>
      </c>
      <c r="W60" s="49">
        <v>0</v>
      </c>
      <c r="X60" s="49">
        <v>0.999997</v>
      </c>
      <c r="Y60" s="49">
        <v>0</v>
      </c>
      <c r="Z60" s="49">
        <v>0</v>
      </c>
      <c r="AA60" s="71">
        <v>60</v>
      </c>
      <c r="AB60" s="71"/>
      <c r="AC60" s="72"/>
      <c r="AD60" s="78" t="s">
        <v>1249</v>
      </c>
      <c r="AE60" s="78">
        <v>394</v>
      </c>
      <c r="AF60" s="78">
        <v>308</v>
      </c>
      <c r="AG60" s="78">
        <v>6790</v>
      </c>
      <c r="AH60" s="78">
        <v>15343</v>
      </c>
      <c r="AI60" s="78"/>
      <c r="AJ60" s="78" t="s">
        <v>1413</v>
      </c>
      <c r="AK60" s="78" t="s">
        <v>1552</v>
      </c>
      <c r="AL60" s="78"/>
      <c r="AM60" s="78"/>
      <c r="AN60" s="80">
        <v>40844.56538194444</v>
      </c>
      <c r="AO60" s="83" t="s">
        <v>1747</v>
      </c>
      <c r="AP60" s="78" t="b">
        <v>0</v>
      </c>
      <c r="AQ60" s="78" t="b">
        <v>0</v>
      </c>
      <c r="AR60" s="78" t="b">
        <v>1</v>
      </c>
      <c r="AS60" s="78" t="s">
        <v>1851</v>
      </c>
      <c r="AT60" s="78">
        <v>5</v>
      </c>
      <c r="AU60" s="83" t="s">
        <v>1862</v>
      </c>
      <c r="AV60" s="78" t="b">
        <v>0</v>
      </c>
      <c r="AW60" s="78" t="s">
        <v>1931</v>
      </c>
      <c r="AX60" s="83" t="s">
        <v>1989</v>
      </c>
      <c r="AY60" s="78" t="s">
        <v>66</v>
      </c>
      <c r="AZ60" s="78" t="str">
        <f>REPLACE(INDEX(GroupVertices[Group],MATCH(Vertices[[#This Row],[Vertex]],GroupVertices[Vertex],0)),1,1,"")</f>
        <v>21</v>
      </c>
      <c r="BA60" s="48"/>
      <c r="BB60" s="48"/>
      <c r="BC60" s="48"/>
      <c r="BD60" s="48"/>
      <c r="BE60" s="48"/>
      <c r="BF60" s="48"/>
      <c r="BG60" s="116" t="s">
        <v>2758</v>
      </c>
      <c r="BH60" s="116" t="s">
        <v>2758</v>
      </c>
      <c r="BI60" s="116" t="s">
        <v>2869</v>
      </c>
      <c r="BJ60" s="116" t="s">
        <v>2869</v>
      </c>
      <c r="BK60" s="116">
        <v>0</v>
      </c>
      <c r="BL60" s="120">
        <v>0</v>
      </c>
      <c r="BM60" s="116">
        <v>0</v>
      </c>
      <c r="BN60" s="120">
        <v>0</v>
      </c>
      <c r="BO60" s="116">
        <v>0</v>
      </c>
      <c r="BP60" s="120">
        <v>0</v>
      </c>
      <c r="BQ60" s="116">
        <v>3</v>
      </c>
      <c r="BR60" s="120">
        <v>100</v>
      </c>
      <c r="BS60" s="116">
        <v>3</v>
      </c>
      <c r="BT60" s="2"/>
      <c r="BU60" s="3"/>
      <c r="BV60" s="3"/>
      <c r="BW60" s="3"/>
      <c r="BX60" s="3"/>
    </row>
    <row r="61" spans="1:76" ht="15">
      <c r="A61" s="64" t="s">
        <v>375</v>
      </c>
      <c r="B61" s="65"/>
      <c r="C61" s="65" t="s">
        <v>64</v>
      </c>
      <c r="D61" s="66">
        <v>1000</v>
      </c>
      <c r="E61" s="68"/>
      <c r="F61" s="100" t="s">
        <v>1884</v>
      </c>
      <c r="G61" s="65"/>
      <c r="H61" s="69" t="s">
        <v>375</v>
      </c>
      <c r="I61" s="70"/>
      <c r="J61" s="70"/>
      <c r="K61" s="69" t="s">
        <v>2164</v>
      </c>
      <c r="L61" s="73">
        <v>1</v>
      </c>
      <c r="M61" s="74">
        <v>7400.16943359375</v>
      </c>
      <c r="N61" s="74">
        <v>988.136474609375</v>
      </c>
      <c r="O61" s="75"/>
      <c r="P61" s="76"/>
      <c r="Q61" s="76"/>
      <c r="R61" s="86"/>
      <c r="S61" s="48">
        <v>1</v>
      </c>
      <c r="T61" s="48">
        <v>0</v>
      </c>
      <c r="U61" s="49">
        <v>0</v>
      </c>
      <c r="V61" s="49">
        <v>1</v>
      </c>
      <c r="W61" s="49">
        <v>0</v>
      </c>
      <c r="X61" s="49">
        <v>0.999997</v>
      </c>
      <c r="Y61" s="49">
        <v>0</v>
      </c>
      <c r="Z61" s="49">
        <v>0</v>
      </c>
      <c r="AA61" s="71">
        <v>61</v>
      </c>
      <c r="AB61" s="71"/>
      <c r="AC61" s="72"/>
      <c r="AD61" s="78" t="s">
        <v>1250</v>
      </c>
      <c r="AE61" s="78">
        <v>1055</v>
      </c>
      <c r="AF61" s="78">
        <v>28580</v>
      </c>
      <c r="AG61" s="78">
        <v>134732</v>
      </c>
      <c r="AH61" s="78">
        <v>107146</v>
      </c>
      <c r="AI61" s="78"/>
      <c r="AJ61" s="78" t="s">
        <v>1414</v>
      </c>
      <c r="AK61" s="78" t="s">
        <v>1553</v>
      </c>
      <c r="AL61" s="83" t="s">
        <v>1647</v>
      </c>
      <c r="AM61" s="78"/>
      <c r="AN61" s="80">
        <v>41162.99476851852</v>
      </c>
      <c r="AO61" s="83" t="s">
        <v>1748</v>
      </c>
      <c r="AP61" s="78" t="b">
        <v>0</v>
      </c>
      <c r="AQ61" s="78" t="b">
        <v>0</v>
      </c>
      <c r="AR61" s="78" t="b">
        <v>0</v>
      </c>
      <c r="AS61" s="78" t="s">
        <v>1851</v>
      </c>
      <c r="AT61" s="78">
        <v>210</v>
      </c>
      <c r="AU61" s="83" t="s">
        <v>1855</v>
      </c>
      <c r="AV61" s="78" t="b">
        <v>0</v>
      </c>
      <c r="AW61" s="78" t="s">
        <v>1931</v>
      </c>
      <c r="AX61" s="83" t="s">
        <v>1990</v>
      </c>
      <c r="AY61" s="78" t="s">
        <v>65</v>
      </c>
      <c r="AZ61" s="78" t="str">
        <f>REPLACE(INDEX(GroupVertices[Group],MATCH(Vertices[[#This Row],[Vertex]],GroupVertices[Vertex],0)),1,1,"")</f>
        <v>21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264</v>
      </c>
      <c r="B62" s="65"/>
      <c r="C62" s="65" t="s">
        <v>64</v>
      </c>
      <c r="D62" s="66">
        <v>173.1440069991251</v>
      </c>
      <c r="E62" s="68"/>
      <c r="F62" s="100" t="s">
        <v>630</v>
      </c>
      <c r="G62" s="65"/>
      <c r="H62" s="69" t="s">
        <v>264</v>
      </c>
      <c r="I62" s="70"/>
      <c r="J62" s="70"/>
      <c r="K62" s="69" t="s">
        <v>2165</v>
      </c>
      <c r="L62" s="73">
        <v>1</v>
      </c>
      <c r="M62" s="74">
        <v>8196.0615234375</v>
      </c>
      <c r="N62" s="74">
        <v>3849.614990234375</v>
      </c>
      <c r="O62" s="75"/>
      <c r="P62" s="76"/>
      <c r="Q62" s="76"/>
      <c r="R62" s="86"/>
      <c r="S62" s="48">
        <v>0</v>
      </c>
      <c r="T62" s="48">
        <v>1</v>
      </c>
      <c r="U62" s="49">
        <v>0</v>
      </c>
      <c r="V62" s="49">
        <v>1</v>
      </c>
      <c r="W62" s="49">
        <v>0</v>
      </c>
      <c r="X62" s="49">
        <v>0.999997</v>
      </c>
      <c r="Y62" s="49">
        <v>0</v>
      </c>
      <c r="Z62" s="49">
        <v>0</v>
      </c>
      <c r="AA62" s="71">
        <v>62</v>
      </c>
      <c r="AB62" s="71"/>
      <c r="AC62" s="72"/>
      <c r="AD62" s="78" t="s">
        <v>1251</v>
      </c>
      <c r="AE62" s="78">
        <v>386</v>
      </c>
      <c r="AF62" s="78">
        <v>385</v>
      </c>
      <c r="AG62" s="78">
        <v>20195</v>
      </c>
      <c r="AH62" s="78">
        <v>30421</v>
      </c>
      <c r="AI62" s="78"/>
      <c r="AJ62" s="78" t="s">
        <v>1415</v>
      </c>
      <c r="AK62" s="78" t="s">
        <v>1554</v>
      </c>
      <c r="AL62" s="83" t="s">
        <v>1648</v>
      </c>
      <c r="AM62" s="78"/>
      <c r="AN62" s="80">
        <v>41080.13006944444</v>
      </c>
      <c r="AO62" s="83" t="s">
        <v>1749</v>
      </c>
      <c r="AP62" s="78" t="b">
        <v>0</v>
      </c>
      <c r="AQ62" s="78" t="b">
        <v>0</v>
      </c>
      <c r="AR62" s="78" t="b">
        <v>0</v>
      </c>
      <c r="AS62" s="78" t="s">
        <v>1096</v>
      </c>
      <c r="AT62" s="78">
        <v>10</v>
      </c>
      <c r="AU62" s="83" t="s">
        <v>1852</v>
      </c>
      <c r="AV62" s="78" t="b">
        <v>0</v>
      </c>
      <c r="AW62" s="78" t="s">
        <v>1931</v>
      </c>
      <c r="AX62" s="83" t="s">
        <v>1991</v>
      </c>
      <c r="AY62" s="78" t="s">
        <v>66</v>
      </c>
      <c r="AZ62" s="78" t="str">
        <f>REPLACE(INDEX(GroupVertices[Group],MATCH(Vertices[[#This Row],[Vertex]],GroupVertices[Vertex],0)),1,1,"")</f>
        <v>20</v>
      </c>
      <c r="BA62" s="48" t="s">
        <v>494</v>
      </c>
      <c r="BB62" s="48" t="s">
        <v>494</v>
      </c>
      <c r="BC62" s="48" t="s">
        <v>518</v>
      </c>
      <c r="BD62" s="48" t="s">
        <v>518</v>
      </c>
      <c r="BE62" s="48"/>
      <c r="BF62" s="48"/>
      <c r="BG62" s="116" t="s">
        <v>2759</v>
      </c>
      <c r="BH62" s="116" t="s">
        <v>2759</v>
      </c>
      <c r="BI62" s="116" t="s">
        <v>2870</v>
      </c>
      <c r="BJ62" s="116" t="s">
        <v>2870</v>
      </c>
      <c r="BK62" s="116">
        <v>0</v>
      </c>
      <c r="BL62" s="120">
        <v>0</v>
      </c>
      <c r="BM62" s="116">
        <v>3</v>
      </c>
      <c r="BN62" s="120">
        <v>12</v>
      </c>
      <c r="BO62" s="116">
        <v>0</v>
      </c>
      <c r="BP62" s="120">
        <v>0</v>
      </c>
      <c r="BQ62" s="116">
        <v>22</v>
      </c>
      <c r="BR62" s="120">
        <v>88</v>
      </c>
      <c r="BS62" s="116">
        <v>25</v>
      </c>
      <c r="BT62" s="2"/>
      <c r="BU62" s="3"/>
      <c r="BV62" s="3"/>
      <c r="BW62" s="3"/>
      <c r="BX62" s="3"/>
    </row>
    <row r="63" spans="1:76" ht="15">
      <c r="A63" s="64" t="s">
        <v>376</v>
      </c>
      <c r="B63" s="65"/>
      <c r="C63" s="65" t="s">
        <v>64</v>
      </c>
      <c r="D63" s="66">
        <v>1000</v>
      </c>
      <c r="E63" s="68"/>
      <c r="F63" s="100" t="s">
        <v>1885</v>
      </c>
      <c r="G63" s="65"/>
      <c r="H63" s="69" t="s">
        <v>376</v>
      </c>
      <c r="I63" s="70"/>
      <c r="J63" s="70"/>
      <c r="K63" s="69" t="s">
        <v>2166</v>
      </c>
      <c r="L63" s="73">
        <v>1</v>
      </c>
      <c r="M63" s="74">
        <v>8196.0615234375</v>
      </c>
      <c r="N63" s="74">
        <v>4467.2001953125</v>
      </c>
      <c r="O63" s="75"/>
      <c r="P63" s="76"/>
      <c r="Q63" s="76"/>
      <c r="R63" s="86"/>
      <c r="S63" s="48">
        <v>1</v>
      </c>
      <c r="T63" s="48">
        <v>0</v>
      </c>
      <c r="U63" s="49">
        <v>0</v>
      </c>
      <c r="V63" s="49">
        <v>1</v>
      </c>
      <c r="W63" s="49">
        <v>0</v>
      </c>
      <c r="X63" s="49">
        <v>0.999997</v>
      </c>
      <c r="Y63" s="49">
        <v>0</v>
      </c>
      <c r="Z63" s="49">
        <v>0</v>
      </c>
      <c r="AA63" s="71">
        <v>63</v>
      </c>
      <c r="AB63" s="71"/>
      <c r="AC63" s="72"/>
      <c r="AD63" s="78" t="s">
        <v>1252</v>
      </c>
      <c r="AE63" s="78">
        <v>1062</v>
      </c>
      <c r="AF63" s="78">
        <v>260881</v>
      </c>
      <c r="AG63" s="78">
        <v>128899</v>
      </c>
      <c r="AH63" s="78">
        <v>9877</v>
      </c>
      <c r="AI63" s="78"/>
      <c r="AJ63" s="78" t="s">
        <v>1416</v>
      </c>
      <c r="AK63" s="78" t="s">
        <v>1141</v>
      </c>
      <c r="AL63" s="83" t="s">
        <v>1649</v>
      </c>
      <c r="AM63" s="78"/>
      <c r="AN63" s="80">
        <v>41906.21539351852</v>
      </c>
      <c r="AO63" s="83" t="s">
        <v>1750</v>
      </c>
      <c r="AP63" s="78" t="b">
        <v>0</v>
      </c>
      <c r="AQ63" s="78" t="b">
        <v>0</v>
      </c>
      <c r="AR63" s="78" t="b">
        <v>0</v>
      </c>
      <c r="AS63" s="78" t="s">
        <v>1096</v>
      </c>
      <c r="AT63" s="78">
        <v>664</v>
      </c>
      <c r="AU63" s="83" t="s">
        <v>1852</v>
      </c>
      <c r="AV63" s="78" t="b">
        <v>1</v>
      </c>
      <c r="AW63" s="78" t="s">
        <v>1931</v>
      </c>
      <c r="AX63" s="83" t="s">
        <v>1992</v>
      </c>
      <c r="AY63" s="78" t="s">
        <v>65</v>
      </c>
      <c r="AZ63" s="78" t="str">
        <f>REPLACE(INDEX(GroupVertices[Group],MATCH(Vertices[[#This Row],[Vertex]],GroupVertices[Vertex],0)),1,1,"")</f>
        <v>20</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265</v>
      </c>
      <c r="B64" s="65"/>
      <c r="C64" s="65" t="s">
        <v>64</v>
      </c>
      <c r="D64" s="66">
        <v>162.43989501312336</v>
      </c>
      <c r="E64" s="68"/>
      <c r="F64" s="100" t="s">
        <v>1886</v>
      </c>
      <c r="G64" s="65"/>
      <c r="H64" s="69" t="s">
        <v>265</v>
      </c>
      <c r="I64" s="70"/>
      <c r="J64" s="70"/>
      <c r="K64" s="69" t="s">
        <v>2167</v>
      </c>
      <c r="L64" s="73">
        <v>1</v>
      </c>
      <c r="M64" s="74">
        <v>5606.9765625</v>
      </c>
      <c r="N64" s="74">
        <v>2869.835205078125</v>
      </c>
      <c r="O64" s="75"/>
      <c r="P64" s="76"/>
      <c r="Q64" s="76"/>
      <c r="R64" s="86"/>
      <c r="S64" s="48">
        <v>0</v>
      </c>
      <c r="T64" s="48">
        <v>1</v>
      </c>
      <c r="U64" s="49">
        <v>0</v>
      </c>
      <c r="V64" s="49">
        <v>0.111111</v>
      </c>
      <c r="W64" s="49">
        <v>0</v>
      </c>
      <c r="X64" s="49">
        <v>0.585364</v>
      </c>
      <c r="Y64" s="49">
        <v>0</v>
      </c>
      <c r="Z64" s="49">
        <v>0</v>
      </c>
      <c r="AA64" s="71">
        <v>64</v>
      </c>
      <c r="AB64" s="71"/>
      <c r="AC64" s="72"/>
      <c r="AD64" s="78" t="s">
        <v>1253</v>
      </c>
      <c r="AE64" s="78">
        <v>19</v>
      </c>
      <c r="AF64" s="78">
        <v>20</v>
      </c>
      <c r="AG64" s="78">
        <v>1064</v>
      </c>
      <c r="AH64" s="78">
        <v>1794</v>
      </c>
      <c r="AI64" s="78"/>
      <c r="AJ64" s="78"/>
      <c r="AK64" s="78"/>
      <c r="AL64" s="78"/>
      <c r="AM64" s="78"/>
      <c r="AN64" s="80">
        <v>43441.21208333333</v>
      </c>
      <c r="AO64" s="78"/>
      <c r="AP64" s="78" t="b">
        <v>1</v>
      </c>
      <c r="AQ64" s="78" t="b">
        <v>0</v>
      </c>
      <c r="AR64" s="78" t="b">
        <v>0</v>
      </c>
      <c r="AS64" s="78"/>
      <c r="AT64" s="78">
        <v>0</v>
      </c>
      <c r="AU64" s="78"/>
      <c r="AV64" s="78" t="b">
        <v>0</v>
      </c>
      <c r="AW64" s="78" t="s">
        <v>1931</v>
      </c>
      <c r="AX64" s="83" t="s">
        <v>1993</v>
      </c>
      <c r="AY64" s="78" t="s">
        <v>66</v>
      </c>
      <c r="AZ64" s="78" t="str">
        <f>REPLACE(INDEX(GroupVertices[Group],MATCH(Vertices[[#This Row],[Vertex]],GroupVertices[Vertex],0)),1,1,"")</f>
        <v>8</v>
      </c>
      <c r="BA64" s="48"/>
      <c r="BB64" s="48"/>
      <c r="BC64" s="48"/>
      <c r="BD64" s="48"/>
      <c r="BE64" s="48" t="s">
        <v>526</v>
      </c>
      <c r="BF64" s="48" t="s">
        <v>526</v>
      </c>
      <c r="BG64" s="116" t="s">
        <v>2744</v>
      </c>
      <c r="BH64" s="116" t="s">
        <v>2744</v>
      </c>
      <c r="BI64" s="116" t="s">
        <v>2856</v>
      </c>
      <c r="BJ64" s="116" t="s">
        <v>2856</v>
      </c>
      <c r="BK64" s="116">
        <v>0</v>
      </c>
      <c r="BL64" s="120">
        <v>0</v>
      </c>
      <c r="BM64" s="116">
        <v>0</v>
      </c>
      <c r="BN64" s="120">
        <v>0</v>
      </c>
      <c r="BO64" s="116">
        <v>0</v>
      </c>
      <c r="BP64" s="120">
        <v>0</v>
      </c>
      <c r="BQ64" s="116">
        <v>10</v>
      </c>
      <c r="BR64" s="120">
        <v>100</v>
      </c>
      <c r="BS64" s="116">
        <v>10</v>
      </c>
      <c r="BT64" s="2"/>
      <c r="BU64" s="3"/>
      <c r="BV64" s="3"/>
      <c r="BW64" s="3"/>
      <c r="BX64" s="3"/>
    </row>
    <row r="65" spans="1:76" ht="15">
      <c r="A65" s="64" t="s">
        <v>267</v>
      </c>
      <c r="B65" s="65"/>
      <c r="C65" s="65" t="s">
        <v>64</v>
      </c>
      <c r="D65" s="66">
        <v>162.2346106736658</v>
      </c>
      <c r="E65" s="68"/>
      <c r="F65" s="100" t="s">
        <v>1887</v>
      </c>
      <c r="G65" s="65"/>
      <c r="H65" s="69" t="s">
        <v>267</v>
      </c>
      <c r="I65" s="70"/>
      <c r="J65" s="70"/>
      <c r="K65" s="69" t="s">
        <v>2168</v>
      </c>
      <c r="L65" s="73">
        <v>1</v>
      </c>
      <c r="M65" s="74">
        <v>6266.7177734375</v>
      </c>
      <c r="N65" s="74">
        <v>2246.834228515625</v>
      </c>
      <c r="O65" s="75"/>
      <c r="P65" s="76"/>
      <c r="Q65" s="76"/>
      <c r="R65" s="86"/>
      <c r="S65" s="48">
        <v>0</v>
      </c>
      <c r="T65" s="48">
        <v>1</v>
      </c>
      <c r="U65" s="49">
        <v>0</v>
      </c>
      <c r="V65" s="49">
        <v>0.111111</v>
      </c>
      <c r="W65" s="49">
        <v>0</v>
      </c>
      <c r="X65" s="49">
        <v>0.585364</v>
      </c>
      <c r="Y65" s="49">
        <v>0</v>
      </c>
      <c r="Z65" s="49">
        <v>0</v>
      </c>
      <c r="AA65" s="71">
        <v>65</v>
      </c>
      <c r="AB65" s="71"/>
      <c r="AC65" s="72"/>
      <c r="AD65" s="78" t="s">
        <v>1254</v>
      </c>
      <c r="AE65" s="78">
        <v>24</v>
      </c>
      <c r="AF65" s="78">
        <v>13</v>
      </c>
      <c r="AG65" s="78">
        <v>1107</v>
      </c>
      <c r="AH65" s="78">
        <v>1986</v>
      </c>
      <c r="AI65" s="78"/>
      <c r="AJ65" s="78" t="s">
        <v>1417</v>
      </c>
      <c r="AK65" s="78"/>
      <c r="AL65" s="78"/>
      <c r="AM65" s="78"/>
      <c r="AN65" s="80">
        <v>43517.150659722225</v>
      </c>
      <c r="AO65" s="83" t="s">
        <v>1751</v>
      </c>
      <c r="AP65" s="78" t="b">
        <v>1</v>
      </c>
      <c r="AQ65" s="78" t="b">
        <v>0</v>
      </c>
      <c r="AR65" s="78" t="b">
        <v>0</v>
      </c>
      <c r="AS65" s="78"/>
      <c r="AT65" s="78">
        <v>0</v>
      </c>
      <c r="AU65" s="78"/>
      <c r="AV65" s="78" t="b">
        <v>0</v>
      </c>
      <c r="AW65" s="78" t="s">
        <v>1931</v>
      </c>
      <c r="AX65" s="83" t="s">
        <v>1994</v>
      </c>
      <c r="AY65" s="78" t="s">
        <v>66</v>
      </c>
      <c r="AZ65" s="78" t="str">
        <f>REPLACE(INDEX(GroupVertices[Group],MATCH(Vertices[[#This Row],[Vertex]],GroupVertices[Vertex],0)),1,1,"")</f>
        <v>8</v>
      </c>
      <c r="BA65" s="48"/>
      <c r="BB65" s="48"/>
      <c r="BC65" s="48"/>
      <c r="BD65" s="48"/>
      <c r="BE65" s="48" t="s">
        <v>526</v>
      </c>
      <c r="BF65" s="48" t="s">
        <v>526</v>
      </c>
      <c r="BG65" s="116" t="s">
        <v>2744</v>
      </c>
      <c r="BH65" s="116" t="s">
        <v>2744</v>
      </c>
      <c r="BI65" s="116" t="s">
        <v>2856</v>
      </c>
      <c r="BJ65" s="116" t="s">
        <v>2856</v>
      </c>
      <c r="BK65" s="116">
        <v>0</v>
      </c>
      <c r="BL65" s="120">
        <v>0</v>
      </c>
      <c r="BM65" s="116">
        <v>0</v>
      </c>
      <c r="BN65" s="120">
        <v>0</v>
      </c>
      <c r="BO65" s="116">
        <v>0</v>
      </c>
      <c r="BP65" s="120">
        <v>0</v>
      </c>
      <c r="BQ65" s="116">
        <v>10</v>
      </c>
      <c r="BR65" s="120">
        <v>100</v>
      </c>
      <c r="BS65" s="116">
        <v>10</v>
      </c>
      <c r="BT65" s="2"/>
      <c r="BU65" s="3"/>
      <c r="BV65" s="3"/>
      <c r="BW65" s="3"/>
      <c r="BX65" s="3"/>
    </row>
    <row r="66" spans="1:76" ht="15">
      <c r="A66" s="64" t="s">
        <v>268</v>
      </c>
      <c r="B66" s="65"/>
      <c r="C66" s="65" t="s">
        <v>64</v>
      </c>
      <c r="D66" s="66">
        <v>295.6401049868766</v>
      </c>
      <c r="E66" s="68"/>
      <c r="F66" s="100" t="s">
        <v>1888</v>
      </c>
      <c r="G66" s="65"/>
      <c r="H66" s="69" t="s">
        <v>268</v>
      </c>
      <c r="I66" s="70"/>
      <c r="J66" s="70"/>
      <c r="K66" s="69" t="s">
        <v>2169</v>
      </c>
      <c r="L66" s="73">
        <v>1</v>
      </c>
      <c r="M66" s="74">
        <v>8878.2548828125</v>
      </c>
      <c r="N66" s="74">
        <v>661.6985473632812</v>
      </c>
      <c r="O66" s="75"/>
      <c r="P66" s="76"/>
      <c r="Q66" s="76"/>
      <c r="R66" s="86"/>
      <c r="S66" s="48">
        <v>0</v>
      </c>
      <c r="T66" s="48">
        <v>1</v>
      </c>
      <c r="U66" s="49">
        <v>0</v>
      </c>
      <c r="V66" s="49">
        <v>1</v>
      </c>
      <c r="W66" s="49">
        <v>0</v>
      </c>
      <c r="X66" s="49">
        <v>0.999997</v>
      </c>
      <c r="Y66" s="49">
        <v>0</v>
      </c>
      <c r="Z66" s="49">
        <v>0</v>
      </c>
      <c r="AA66" s="71">
        <v>66</v>
      </c>
      <c r="AB66" s="71"/>
      <c r="AC66" s="72"/>
      <c r="AD66" s="78" t="s">
        <v>1255</v>
      </c>
      <c r="AE66" s="78">
        <v>1584</v>
      </c>
      <c r="AF66" s="78">
        <v>4562</v>
      </c>
      <c r="AG66" s="78">
        <v>22607</v>
      </c>
      <c r="AH66" s="78">
        <v>121628</v>
      </c>
      <c r="AI66" s="78"/>
      <c r="AJ66" s="78" t="s">
        <v>1418</v>
      </c>
      <c r="AK66" s="78" t="s">
        <v>1555</v>
      </c>
      <c r="AL66" s="83" t="s">
        <v>1650</v>
      </c>
      <c r="AM66" s="78"/>
      <c r="AN66" s="80">
        <v>40517.27890046296</v>
      </c>
      <c r="AO66" s="83" t="s">
        <v>1752</v>
      </c>
      <c r="AP66" s="78" t="b">
        <v>0</v>
      </c>
      <c r="AQ66" s="78" t="b">
        <v>0</v>
      </c>
      <c r="AR66" s="78" t="b">
        <v>1</v>
      </c>
      <c r="AS66" s="78"/>
      <c r="AT66" s="78">
        <v>161</v>
      </c>
      <c r="AU66" s="83" t="s">
        <v>1859</v>
      </c>
      <c r="AV66" s="78" t="b">
        <v>0</v>
      </c>
      <c r="AW66" s="78" t="s">
        <v>1931</v>
      </c>
      <c r="AX66" s="83" t="s">
        <v>1995</v>
      </c>
      <c r="AY66" s="78" t="s">
        <v>66</v>
      </c>
      <c r="AZ66" s="78" t="str">
        <f>REPLACE(INDEX(GroupVertices[Group],MATCH(Vertices[[#This Row],[Vertex]],GroupVertices[Vertex],0)),1,1,"")</f>
        <v>19</v>
      </c>
      <c r="BA66" s="48"/>
      <c r="BB66" s="48"/>
      <c r="BC66" s="48"/>
      <c r="BD66" s="48"/>
      <c r="BE66" s="48"/>
      <c r="BF66" s="48"/>
      <c r="BG66" s="116" t="s">
        <v>2760</v>
      </c>
      <c r="BH66" s="116" t="s">
        <v>2760</v>
      </c>
      <c r="BI66" s="116" t="s">
        <v>2871</v>
      </c>
      <c r="BJ66" s="116" t="s">
        <v>2871</v>
      </c>
      <c r="BK66" s="116">
        <v>0</v>
      </c>
      <c r="BL66" s="120">
        <v>0</v>
      </c>
      <c r="BM66" s="116">
        <v>0</v>
      </c>
      <c r="BN66" s="120">
        <v>0</v>
      </c>
      <c r="BO66" s="116">
        <v>0</v>
      </c>
      <c r="BP66" s="120">
        <v>0</v>
      </c>
      <c r="BQ66" s="116">
        <v>4</v>
      </c>
      <c r="BR66" s="120">
        <v>100</v>
      </c>
      <c r="BS66" s="116">
        <v>4</v>
      </c>
      <c r="BT66" s="2"/>
      <c r="BU66" s="3"/>
      <c r="BV66" s="3"/>
      <c r="BW66" s="3"/>
      <c r="BX66" s="3"/>
    </row>
    <row r="67" spans="1:76" ht="15">
      <c r="A67" s="64" t="s">
        <v>377</v>
      </c>
      <c r="B67" s="65"/>
      <c r="C67" s="65" t="s">
        <v>64</v>
      </c>
      <c r="D67" s="66">
        <v>415.17424321959754</v>
      </c>
      <c r="E67" s="68"/>
      <c r="F67" s="100" t="s">
        <v>1889</v>
      </c>
      <c r="G67" s="65"/>
      <c r="H67" s="69" t="s">
        <v>377</v>
      </c>
      <c r="I67" s="70"/>
      <c r="J67" s="70"/>
      <c r="K67" s="69" t="s">
        <v>2170</v>
      </c>
      <c r="L67" s="73">
        <v>1</v>
      </c>
      <c r="M67" s="74">
        <v>8878.2548828125</v>
      </c>
      <c r="N67" s="74">
        <v>1279.2838134765625</v>
      </c>
      <c r="O67" s="75"/>
      <c r="P67" s="76"/>
      <c r="Q67" s="76"/>
      <c r="R67" s="86"/>
      <c r="S67" s="48">
        <v>1</v>
      </c>
      <c r="T67" s="48">
        <v>0</v>
      </c>
      <c r="U67" s="49">
        <v>0</v>
      </c>
      <c r="V67" s="49">
        <v>1</v>
      </c>
      <c r="W67" s="49">
        <v>0</v>
      </c>
      <c r="X67" s="49">
        <v>0.999997</v>
      </c>
      <c r="Y67" s="49">
        <v>0</v>
      </c>
      <c r="Z67" s="49">
        <v>0</v>
      </c>
      <c r="AA67" s="71">
        <v>67</v>
      </c>
      <c r="AB67" s="71"/>
      <c r="AC67" s="72"/>
      <c r="AD67" s="78" t="s">
        <v>1256</v>
      </c>
      <c r="AE67" s="78">
        <v>3023</v>
      </c>
      <c r="AF67" s="78">
        <v>8638</v>
      </c>
      <c r="AG67" s="78">
        <v>11345</v>
      </c>
      <c r="AH67" s="78">
        <v>8826</v>
      </c>
      <c r="AI67" s="78"/>
      <c r="AJ67" s="78" t="s">
        <v>1419</v>
      </c>
      <c r="AK67" s="78" t="s">
        <v>1556</v>
      </c>
      <c r="AL67" s="83" t="s">
        <v>1651</v>
      </c>
      <c r="AM67" s="78"/>
      <c r="AN67" s="80">
        <v>42464.125914351855</v>
      </c>
      <c r="AO67" s="83" t="s">
        <v>1753</v>
      </c>
      <c r="AP67" s="78" t="b">
        <v>1</v>
      </c>
      <c r="AQ67" s="78" t="b">
        <v>0</v>
      </c>
      <c r="AR67" s="78" t="b">
        <v>1</v>
      </c>
      <c r="AS67" s="78"/>
      <c r="AT67" s="78">
        <v>68</v>
      </c>
      <c r="AU67" s="78"/>
      <c r="AV67" s="78" t="b">
        <v>0</v>
      </c>
      <c r="AW67" s="78" t="s">
        <v>1931</v>
      </c>
      <c r="AX67" s="83" t="s">
        <v>1996</v>
      </c>
      <c r="AY67" s="78" t="s">
        <v>65</v>
      </c>
      <c r="AZ67" s="78" t="str">
        <f>REPLACE(INDEX(GroupVertices[Group],MATCH(Vertices[[#This Row],[Vertex]],GroupVertices[Vertex],0)),1,1,"")</f>
        <v>19</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269</v>
      </c>
      <c r="B68" s="65"/>
      <c r="C68" s="65" t="s">
        <v>64</v>
      </c>
      <c r="D68" s="66">
        <v>162.4985476815398</v>
      </c>
      <c r="E68" s="68"/>
      <c r="F68" s="100" t="s">
        <v>1890</v>
      </c>
      <c r="G68" s="65"/>
      <c r="H68" s="69" t="s">
        <v>269</v>
      </c>
      <c r="I68" s="70"/>
      <c r="J68" s="70"/>
      <c r="K68" s="69" t="s">
        <v>2171</v>
      </c>
      <c r="L68" s="73">
        <v>1</v>
      </c>
      <c r="M68" s="74">
        <v>2582.587646484375</v>
      </c>
      <c r="N68" s="74">
        <v>6528.7587890625</v>
      </c>
      <c r="O68" s="75"/>
      <c r="P68" s="76"/>
      <c r="Q68" s="76"/>
      <c r="R68" s="86"/>
      <c r="S68" s="48">
        <v>1</v>
      </c>
      <c r="T68" s="48">
        <v>1</v>
      </c>
      <c r="U68" s="49">
        <v>0</v>
      </c>
      <c r="V68" s="49">
        <v>0</v>
      </c>
      <c r="W68" s="49">
        <v>0</v>
      </c>
      <c r="X68" s="49">
        <v>0.999997</v>
      </c>
      <c r="Y68" s="49">
        <v>0</v>
      </c>
      <c r="Z68" s="49" t="s">
        <v>2358</v>
      </c>
      <c r="AA68" s="71">
        <v>68</v>
      </c>
      <c r="AB68" s="71"/>
      <c r="AC68" s="72"/>
      <c r="AD68" s="78" t="s">
        <v>1257</v>
      </c>
      <c r="AE68" s="78">
        <v>346</v>
      </c>
      <c r="AF68" s="78">
        <v>22</v>
      </c>
      <c r="AG68" s="78">
        <v>691</v>
      </c>
      <c r="AH68" s="78">
        <v>269</v>
      </c>
      <c r="AI68" s="78"/>
      <c r="AJ68" s="78" t="s">
        <v>1420</v>
      </c>
      <c r="AK68" s="78" t="s">
        <v>1557</v>
      </c>
      <c r="AL68" s="78"/>
      <c r="AM68" s="78"/>
      <c r="AN68" s="80">
        <v>40479.72560185185</v>
      </c>
      <c r="AO68" s="83" t="s">
        <v>1754</v>
      </c>
      <c r="AP68" s="78" t="b">
        <v>0</v>
      </c>
      <c r="AQ68" s="78" t="b">
        <v>0</v>
      </c>
      <c r="AR68" s="78" t="b">
        <v>0</v>
      </c>
      <c r="AS68" s="78"/>
      <c r="AT68" s="78">
        <v>1</v>
      </c>
      <c r="AU68" s="83" t="s">
        <v>1861</v>
      </c>
      <c r="AV68" s="78" t="b">
        <v>0</v>
      </c>
      <c r="AW68" s="78" t="s">
        <v>1931</v>
      </c>
      <c r="AX68" s="83" t="s">
        <v>1997</v>
      </c>
      <c r="AY68" s="78" t="s">
        <v>66</v>
      </c>
      <c r="AZ68" s="78" t="str">
        <f>REPLACE(INDEX(GroupVertices[Group],MATCH(Vertices[[#This Row],[Vertex]],GroupVertices[Vertex],0)),1,1,"")</f>
        <v>1</v>
      </c>
      <c r="BA68" s="48"/>
      <c r="BB68" s="48"/>
      <c r="BC68" s="48"/>
      <c r="BD68" s="48"/>
      <c r="BE68" s="48"/>
      <c r="BF68" s="48"/>
      <c r="BG68" s="116" t="s">
        <v>2761</v>
      </c>
      <c r="BH68" s="116" t="s">
        <v>2761</v>
      </c>
      <c r="BI68" s="116" t="s">
        <v>2872</v>
      </c>
      <c r="BJ68" s="116" t="s">
        <v>2872</v>
      </c>
      <c r="BK68" s="116">
        <v>0</v>
      </c>
      <c r="BL68" s="120">
        <v>0</v>
      </c>
      <c r="BM68" s="116">
        <v>0</v>
      </c>
      <c r="BN68" s="120">
        <v>0</v>
      </c>
      <c r="BO68" s="116">
        <v>0</v>
      </c>
      <c r="BP68" s="120">
        <v>0</v>
      </c>
      <c r="BQ68" s="116">
        <v>3</v>
      </c>
      <c r="BR68" s="120">
        <v>100</v>
      </c>
      <c r="BS68" s="116">
        <v>3</v>
      </c>
      <c r="BT68" s="2"/>
      <c r="BU68" s="3"/>
      <c r="BV68" s="3"/>
      <c r="BW68" s="3"/>
      <c r="BX68" s="3"/>
    </row>
    <row r="69" spans="1:76" ht="15">
      <c r="A69" s="64" t="s">
        <v>270</v>
      </c>
      <c r="B69" s="65"/>
      <c r="C69" s="65" t="s">
        <v>64</v>
      </c>
      <c r="D69" s="66">
        <v>290.0974278215223</v>
      </c>
      <c r="E69" s="68"/>
      <c r="F69" s="100" t="s">
        <v>1891</v>
      </c>
      <c r="G69" s="65"/>
      <c r="H69" s="69" t="s">
        <v>270</v>
      </c>
      <c r="I69" s="70"/>
      <c r="J69" s="70"/>
      <c r="K69" s="69" t="s">
        <v>2172</v>
      </c>
      <c r="L69" s="73">
        <v>1</v>
      </c>
      <c r="M69" s="74">
        <v>9560.447265625</v>
      </c>
      <c r="N69" s="74">
        <v>1279.2838134765625</v>
      </c>
      <c r="O69" s="75"/>
      <c r="P69" s="76"/>
      <c r="Q69" s="76"/>
      <c r="R69" s="86"/>
      <c r="S69" s="48">
        <v>2</v>
      </c>
      <c r="T69" s="48">
        <v>1</v>
      </c>
      <c r="U69" s="49">
        <v>0</v>
      </c>
      <c r="V69" s="49">
        <v>1</v>
      </c>
      <c r="W69" s="49">
        <v>0</v>
      </c>
      <c r="X69" s="49">
        <v>1.298241</v>
      </c>
      <c r="Y69" s="49">
        <v>0</v>
      </c>
      <c r="Z69" s="49">
        <v>0</v>
      </c>
      <c r="AA69" s="71">
        <v>69</v>
      </c>
      <c r="AB69" s="71"/>
      <c r="AC69" s="72"/>
      <c r="AD69" s="78" t="s">
        <v>1258</v>
      </c>
      <c r="AE69" s="78">
        <v>312</v>
      </c>
      <c r="AF69" s="78">
        <v>4373</v>
      </c>
      <c r="AG69" s="78">
        <v>21892</v>
      </c>
      <c r="AH69" s="78">
        <v>13509</v>
      </c>
      <c r="AI69" s="78"/>
      <c r="AJ69" s="78" t="s">
        <v>1421</v>
      </c>
      <c r="AK69" s="78" t="s">
        <v>1558</v>
      </c>
      <c r="AL69" s="83" t="s">
        <v>1652</v>
      </c>
      <c r="AM69" s="78"/>
      <c r="AN69" s="80">
        <v>41560.702048611114</v>
      </c>
      <c r="AO69" s="83" t="s">
        <v>1755</v>
      </c>
      <c r="AP69" s="78" t="b">
        <v>0</v>
      </c>
      <c r="AQ69" s="78" t="b">
        <v>0</v>
      </c>
      <c r="AR69" s="78" t="b">
        <v>1</v>
      </c>
      <c r="AS69" s="78" t="s">
        <v>1096</v>
      </c>
      <c r="AT69" s="78">
        <v>22</v>
      </c>
      <c r="AU69" s="83" t="s">
        <v>1853</v>
      </c>
      <c r="AV69" s="78" t="b">
        <v>0</v>
      </c>
      <c r="AW69" s="78" t="s">
        <v>1931</v>
      </c>
      <c r="AX69" s="83" t="s">
        <v>1998</v>
      </c>
      <c r="AY69" s="78" t="s">
        <v>66</v>
      </c>
      <c r="AZ69" s="78" t="str">
        <f>REPLACE(INDEX(GroupVertices[Group],MATCH(Vertices[[#This Row],[Vertex]],GroupVertices[Vertex],0)),1,1,"")</f>
        <v>18</v>
      </c>
      <c r="BA69" s="48"/>
      <c r="BB69" s="48"/>
      <c r="BC69" s="48"/>
      <c r="BD69" s="48"/>
      <c r="BE69" s="48"/>
      <c r="BF69" s="48"/>
      <c r="BG69" s="116" t="s">
        <v>2535</v>
      </c>
      <c r="BH69" s="116" t="s">
        <v>2535</v>
      </c>
      <c r="BI69" s="116" t="s">
        <v>2650</v>
      </c>
      <c r="BJ69" s="116" t="s">
        <v>2650</v>
      </c>
      <c r="BK69" s="116">
        <v>1</v>
      </c>
      <c r="BL69" s="120">
        <v>6.666666666666667</v>
      </c>
      <c r="BM69" s="116">
        <v>0</v>
      </c>
      <c r="BN69" s="120">
        <v>0</v>
      </c>
      <c r="BO69" s="116">
        <v>0</v>
      </c>
      <c r="BP69" s="120">
        <v>0</v>
      </c>
      <c r="BQ69" s="116">
        <v>14</v>
      </c>
      <c r="BR69" s="120">
        <v>93.33333333333333</v>
      </c>
      <c r="BS69" s="116">
        <v>15</v>
      </c>
      <c r="BT69" s="2"/>
      <c r="BU69" s="3"/>
      <c r="BV69" s="3"/>
      <c r="BW69" s="3"/>
      <c r="BX69" s="3"/>
    </row>
    <row r="70" spans="1:76" ht="15">
      <c r="A70" s="64" t="s">
        <v>271</v>
      </c>
      <c r="B70" s="65"/>
      <c r="C70" s="65" t="s">
        <v>64</v>
      </c>
      <c r="D70" s="66">
        <v>191.67825021872267</v>
      </c>
      <c r="E70" s="68"/>
      <c r="F70" s="100" t="s">
        <v>631</v>
      </c>
      <c r="G70" s="65"/>
      <c r="H70" s="69" t="s">
        <v>271</v>
      </c>
      <c r="I70" s="70"/>
      <c r="J70" s="70"/>
      <c r="K70" s="69" t="s">
        <v>2173</v>
      </c>
      <c r="L70" s="73">
        <v>1</v>
      </c>
      <c r="M70" s="74">
        <v>9560.447265625</v>
      </c>
      <c r="N70" s="74">
        <v>661.6985473632812</v>
      </c>
      <c r="O70" s="75"/>
      <c r="P70" s="76"/>
      <c r="Q70" s="76"/>
      <c r="R70" s="86"/>
      <c r="S70" s="48">
        <v>0</v>
      </c>
      <c r="T70" s="48">
        <v>1</v>
      </c>
      <c r="U70" s="49">
        <v>0</v>
      </c>
      <c r="V70" s="49">
        <v>1</v>
      </c>
      <c r="W70" s="49">
        <v>0</v>
      </c>
      <c r="X70" s="49">
        <v>0.701752</v>
      </c>
      <c r="Y70" s="49">
        <v>0</v>
      </c>
      <c r="Z70" s="49">
        <v>0</v>
      </c>
      <c r="AA70" s="71">
        <v>70</v>
      </c>
      <c r="AB70" s="71"/>
      <c r="AC70" s="72"/>
      <c r="AD70" s="78" t="s">
        <v>1259</v>
      </c>
      <c r="AE70" s="78">
        <v>460</v>
      </c>
      <c r="AF70" s="78">
        <v>1017</v>
      </c>
      <c r="AG70" s="78">
        <v>38056</v>
      </c>
      <c r="AH70" s="78">
        <v>6368</v>
      </c>
      <c r="AI70" s="78"/>
      <c r="AJ70" s="78" t="s">
        <v>1422</v>
      </c>
      <c r="AK70" s="78" t="s">
        <v>1141</v>
      </c>
      <c r="AL70" s="83" t="s">
        <v>1653</v>
      </c>
      <c r="AM70" s="78"/>
      <c r="AN70" s="80">
        <v>41642.43894675926</v>
      </c>
      <c r="AO70" s="83" t="s">
        <v>1756</v>
      </c>
      <c r="AP70" s="78" t="b">
        <v>0</v>
      </c>
      <c r="AQ70" s="78" t="b">
        <v>0</v>
      </c>
      <c r="AR70" s="78" t="b">
        <v>1</v>
      </c>
      <c r="AS70" s="78"/>
      <c r="AT70" s="78">
        <v>21</v>
      </c>
      <c r="AU70" s="83" t="s">
        <v>1852</v>
      </c>
      <c r="AV70" s="78" t="b">
        <v>0</v>
      </c>
      <c r="AW70" s="78" t="s">
        <v>1931</v>
      </c>
      <c r="AX70" s="83" t="s">
        <v>1999</v>
      </c>
      <c r="AY70" s="78" t="s">
        <v>66</v>
      </c>
      <c r="AZ70" s="78" t="str">
        <f>REPLACE(INDEX(GroupVertices[Group],MATCH(Vertices[[#This Row],[Vertex]],GroupVertices[Vertex],0)),1,1,"")</f>
        <v>18</v>
      </c>
      <c r="BA70" s="48"/>
      <c r="BB70" s="48"/>
      <c r="BC70" s="48"/>
      <c r="BD70" s="48"/>
      <c r="BE70" s="48"/>
      <c r="BF70" s="48"/>
      <c r="BG70" s="116" t="s">
        <v>2762</v>
      </c>
      <c r="BH70" s="116" t="s">
        <v>2762</v>
      </c>
      <c r="BI70" s="116" t="s">
        <v>2873</v>
      </c>
      <c r="BJ70" s="116" t="s">
        <v>2873</v>
      </c>
      <c r="BK70" s="116">
        <v>1</v>
      </c>
      <c r="BL70" s="120">
        <v>5.882352941176471</v>
      </c>
      <c r="BM70" s="116">
        <v>0</v>
      </c>
      <c r="BN70" s="120">
        <v>0</v>
      </c>
      <c r="BO70" s="116">
        <v>0</v>
      </c>
      <c r="BP70" s="120">
        <v>0</v>
      </c>
      <c r="BQ70" s="116">
        <v>16</v>
      </c>
      <c r="BR70" s="120">
        <v>94.11764705882354</v>
      </c>
      <c r="BS70" s="116">
        <v>17</v>
      </c>
      <c r="BT70" s="2"/>
      <c r="BU70" s="3"/>
      <c r="BV70" s="3"/>
      <c r="BW70" s="3"/>
      <c r="BX70" s="3"/>
    </row>
    <row r="71" spans="1:76" ht="15">
      <c r="A71" s="64" t="s">
        <v>272</v>
      </c>
      <c r="B71" s="65"/>
      <c r="C71" s="65" t="s">
        <v>64</v>
      </c>
      <c r="D71" s="66">
        <v>165.0499387576553</v>
      </c>
      <c r="E71" s="68"/>
      <c r="F71" s="100" t="s">
        <v>632</v>
      </c>
      <c r="G71" s="65"/>
      <c r="H71" s="69" t="s">
        <v>272</v>
      </c>
      <c r="I71" s="70"/>
      <c r="J71" s="70"/>
      <c r="K71" s="69" t="s">
        <v>2174</v>
      </c>
      <c r="L71" s="73">
        <v>1</v>
      </c>
      <c r="M71" s="74">
        <v>2051.9931640625</v>
      </c>
      <c r="N71" s="74">
        <v>6528.7587890625</v>
      </c>
      <c r="O71" s="75"/>
      <c r="P71" s="76"/>
      <c r="Q71" s="76"/>
      <c r="R71" s="86"/>
      <c r="S71" s="48">
        <v>1</v>
      </c>
      <c r="T71" s="48">
        <v>1</v>
      </c>
      <c r="U71" s="49">
        <v>0</v>
      </c>
      <c r="V71" s="49">
        <v>0</v>
      </c>
      <c r="W71" s="49">
        <v>0</v>
      </c>
      <c r="X71" s="49">
        <v>0.999997</v>
      </c>
      <c r="Y71" s="49">
        <v>0</v>
      </c>
      <c r="Z71" s="49" t="s">
        <v>2358</v>
      </c>
      <c r="AA71" s="71">
        <v>71</v>
      </c>
      <c r="AB71" s="71"/>
      <c r="AC71" s="72"/>
      <c r="AD71" s="78" t="s">
        <v>1260</v>
      </c>
      <c r="AE71" s="78">
        <v>456</v>
      </c>
      <c r="AF71" s="78">
        <v>109</v>
      </c>
      <c r="AG71" s="78">
        <v>3961</v>
      </c>
      <c r="AH71" s="78">
        <v>5861</v>
      </c>
      <c r="AI71" s="78"/>
      <c r="AJ71" s="78" t="s">
        <v>1423</v>
      </c>
      <c r="AK71" s="78" t="s">
        <v>1559</v>
      </c>
      <c r="AL71" s="78"/>
      <c r="AM71" s="78"/>
      <c r="AN71" s="80">
        <v>40993.184907407405</v>
      </c>
      <c r="AO71" s="83" t="s">
        <v>1757</v>
      </c>
      <c r="AP71" s="78" t="b">
        <v>0</v>
      </c>
      <c r="AQ71" s="78" t="b">
        <v>0</v>
      </c>
      <c r="AR71" s="78" t="b">
        <v>1</v>
      </c>
      <c r="AS71" s="78"/>
      <c r="AT71" s="78">
        <v>2</v>
      </c>
      <c r="AU71" s="83" t="s">
        <v>1852</v>
      </c>
      <c r="AV71" s="78" t="b">
        <v>0</v>
      </c>
      <c r="AW71" s="78" t="s">
        <v>1931</v>
      </c>
      <c r="AX71" s="83" t="s">
        <v>2000</v>
      </c>
      <c r="AY71" s="78" t="s">
        <v>66</v>
      </c>
      <c r="AZ71" s="78" t="str">
        <f>REPLACE(INDEX(GroupVertices[Group],MATCH(Vertices[[#This Row],[Vertex]],GroupVertices[Vertex],0)),1,1,"")</f>
        <v>1</v>
      </c>
      <c r="BA71" s="48" t="s">
        <v>495</v>
      </c>
      <c r="BB71" s="48" t="s">
        <v>495</v>
      </c>
      <c r="BC71" s="48" t="s">
        <v>516</v>
      </c>
      <c r="BD71" s="48" t="s">
        <v>516</v>
      </c>
      <c r="BE71" s="48" t="s">
        <v>531</v>
      </c>
      <c r="BF71" s="48" t="s">
        <v>531</v>
      </c>
      <c r="BG71" s="116" t="s">
        <v>2763</v>
      </c>
      <c r="BH71" s="116" t="s">
        <v>2763</v>
      </c>
      <c r="BI71" s="116" t="s">
        <v>2874</v>
      </c>
      <c r="BJ71" s="116" t="s">
        <v>2874</v>
      </c>
      <c r="BK71" s="116">
        <v>0</v>
      </c>
      <c r="BL71" s="120">
        <v>0</v>
      </c>
      <c r="BM71" s="116">
        <v>0</v>
      </c>
      <c r="BN71" s="120">
        <v>0</v>
      </c>
      <c r="BO71" s="116">
        <v>0</v>
      </c>
      <c r="BP71" s="120">
        <v>0</v>
      </c>
      <c r="BQ71" s="116">
        <v>8</v>
      </c>
      <c r="BR71" s="120">
        <v>100</v>
      </c>
      <c r="BS71" s="116">
        <v>8</v>
      </c>
      <c r="BT71" s="2"/>
      <c r="BU71" s="3"/>
      <c r="BV71" s="3"/>
      <c r="BW71" s="3"/>
      <c r="BX71" s="3"/>
    </row>
    <row r="72" spans="1:76" ht="15">
      <c r="A72" s="64" t="s">
        <v>273</v>
      </c>
      <c r="B72" s="65"/>
      <c r="C72" s="65" t="s">
        <v>64</v>
      </c>
      <c r="D72" s="66">
        <v>164.49273840769905</v>
      </c>
      <c r="E72" s="68"/>
      <c r="F72" s="100" t="s">
        <v>633</v>
      </c>
      <c r="G72" s="65"/>
      <c r="H72" s="69" t="s">
        <v>273</v>
      </c>
      <c r="I72" s="70"/>
      <c r="J72" s="70"/>
      <c r="K72" s="69" t="s">
        <v>2175</v>
      </c>
      <c r="L72" s="73">
        <v>1</v>
      </c>
      <c r="M72" s="74">
        <v>3113.182373046875</v>
      </c>
      <c r="N72" s="74">
        <v>6528.7587890625</v>
      </c>
      <c r="O72" s="75"/>
      <c r="P72" s="76"/>
      <c r="Q72" s="76"/>
      <c r="R72" s="86"/>
      <c r="S72" s="48">
        <v>1</v>
      </c>
      <c r="T72" s="48">
        <v>1</v>
      </c>
      <c r="U72" s="49">
        <v>0</v>
      </c>
      <c r="V72" s="49">
        <v>0</v>
      </c>
      <c r="W72" s="49">
        <v>0</v>
      </c>
      <c r="X72" s="49">
        <v>0.999997</v>
      </c>
      <c r="Y72" s="49">
        <v>0</v>
      </c>
      <c r="Z72" s="49" t="s">
        <v>2358</v>
      </c>
      <c r="AA72" s="71">
        <v>72</v>
      </c>
      <c r="AB72" s="71"/>
      <c r="AC72" s="72"/>
      <c r="AD72" s="78" t="s">
        <v>1261</v>
      </c>
      <c r="AE72" s="78">
        <v>450</v>
      </c>
      <c r="AF72" s="78">
        <v>90</v>
      </c>
      <c r="AG72" s="78">
        <v>22940</v>
      </c>
      <c r="AH72" s="78">
        <v>13</v>
      </c>
      <c r="AI72" s="78"/>
      <c r="AJ72" s="78" t="s">
        <v>1424</v>
      </c>
      <c r="AK72" s="78" t="s">
        <v>1560</v>
      </c>
      <c r="AL72" s="78"/>
      <c r="AM72" s="78"/>
      <c r="AN72" s="80">
        <v>40118.975127314814</v>
      </c>
      <c r="AO72" s="83" t="s">
        <v>1758</v>
      </c>
      <c r="AP72" s="78" t="b">
        <v>0</v>
      </c>
      <c r="AQ72" s="78" t="b">
        <v>0</v>
      </c>
      <c r="AR72" s="78" t="b">
        <v>1</v>
      </c>
      <c r="AS72" s="78"/>
      <c r="AT72" s="78">
        <v>2</v>
      </c>
      <c r="AU72" s="83" t="s">
        <v>1852</v>
      </c>
      <c r="AV72" s="78" t="b">
        <v>0</v>
      </c>
      <c r="AW72" s="78" t="s">
        <v>1931</v>
      </c>
      <c r="AX72" s="83" t="s">
        <v>2001</v>
      </c>
      <c r="AY72" s="78" t="s">
        <v>66</v>
      </c>
      <c r="AZ72" s="78" t="str">
        <f>REPLACE(INDEX(GroupVertices[Group],MATCH(Vertices[[#This Row],[Vertex]],GroupVertices[Vertex],0)),1,1,"")</f>
        <v>1</v>
      </c>
      <c r="BA72" s="48" t="s">
        <v>496</v>
      </c>
      <c r="BB72" s="48" t="s">
        <v>496</v>
      </c>
      <c r="BC72" s="48" t="s">
        <v>519</v>
      </c>
      <c r="BD72" s="48" t="s">
        <v>519</v>
      </c>
      <c r="BE72" s="48"/>
      <c r="BF72" s="48"/>
      <c r="BG72" s="116" t="s">
        <v>2411</v>
      </c>
      <c r="BH72" s="116" t="s">
        <v>2411</v>
      </c>
      <c r="BI72" s="116" t="s">
        <v>1083</v>
      </c>
      <c r="BJ72" s="116" t="s">
        <v>1083</v>
      </c>
      <c r="BK72" s="116">
        <v>0</v>
      </c>
      <c r="BL72" s="120">
        <v>0</v>
      </c>
      <c r="BM72" s="116">
        <v>0</v>
      </c>
      <c r="BN72" s="120">
        <v>0</v>
      </c>
      <c r="BO72" s="116">
        <v>0</v>
      </c>
      <c r="BP72" s="120">
        <v>0</v>
      </c>
      <c r="BQ72" s="116">
        <v>1</v>
      </c>
      <c r="BR72" s="120">
        <v>100</v>
      </c>
      <c r="BS72" s="116">
        <v>1</v>
      </c>
      <c r="BT72" s="2"/>
      <c r="BU72" s="3"/>
      <c r="BV72" s="3"/>
      <c r="BW72" s="3"/>
      <c r="BX72" s="3"/>
    </row>
    <row r="73" spans="1:76" ht="15">
      <c r="A73" s="64" t="s">
        <v>274</v>
      </c>
      <c r="B73" s="65"/>
      <c r="C73" s="65" t="s">
        <v>64</v>
      </c>
      <c r="D73" s="66">
        <v>172.32286964129483</v>
      </c>
      <c r="E73" s="68"/>
      <c r="F73" s="100" t="s">
        <v>634</v>
      </c>
      <c r="G73" s="65"/>
      <c r="H73" s="69" t="s">
        <v>274</v>
      </c>
      <c r="I73" s="70"/>
      <c r="J73" s="70"/>
      <c r="K73" s="69" t="s">
        <v>2176</v>
      </c>
      <c r="L73" s="73">
        <v>1</v>
      </c>
      <c r="M73" s="74">
        <v>3633.316650390625</v>
      </c>
      <c r="N73" s="74">
        <v>3445.709716796875</v>
      </c>
      <c r="O73" s="75"/>
      <c r="P73" s="76"/>
      <c r="Q73" s="76"/>
      <c r="R73" s="86"/>
      <c r="S73" s="48">
        <v>0</v>
      </c>
      <c r="T73" s="48">
        <v>1</v>
      </c>
      <c r="U73" s="49">
        <v>0</v>
      </c>
      <c r="V73" s="49">
        <v>0.02439</v>
      </c>
      <c r="W73" s="49">
        <v>0.012622</v>
      </c>
      <c r="X73" s="49">
        <v>0.430716</v>
      </c>
      <c r="Y73" s="49">
        <v>0</v>
      </c>
      <c r="Z73" s="49">
        <v>0</v>
      </c>
      <c r="AA73" s="71">
        <v>73</v>
      </c>
      <c r="AB73" s="71"/>
      <c r="AC73" s="72"/>
      <c r="AD73" s="78" t="s">
        <v>1262</v>
      </c>
      <c r="AE73" s="78">
        <v>345</v>
      </c>
      <c r="AF73" s="78">
        <v>357</v>
      </c>
      <c r="AG73" s="78">
        <v>19141</v>
      </c>
      <c r="AH73" s="78">
        <v>151</v>
      </c>
      <c r="AI73" s="78"/>
      <c r="AJ73" s="78" t="s">
        <v>1425</v>
      </c>
      <c r="AK73" s="78" t="s">
        <v>1561</v>
      </c>
      <c r="AL73" s="78"/>
      <c r="AM73" s="78"/>
      <c r="AN73" s="80">
        <v>40182.228055555555</v>
      </c>
      <c r="AO73" s="83" t="s">
        <v>1759</v>
      </c>
      <c r="AP73" s="78" t="b">
        <v>0</v>
      </c>
      <c r="AQ73" s="78" t="b">
        <v>0</v>
      </c>
      <c r="AR73" s="78" t="b">
        <v>1</v>
      </c>
      <c r="AS73" s="78"/>
      <c r="AT73" s="78">
        <v>6</v>
      </c>
      <c r="AU73" s="83" t="s">
        <v>1852</v>
      </c>
      <c r="AV73" s="78" t="b">
        <v>0</v>
      </c>
      <c r="AW73" s="78" t="s">
        <v>1931</v>
      </c>
      <c r="AX73" s="83" t="s">
        <v>2002</v>
      </c>
      <c r="AY73" s="78" t="s">
        <v>66</v>
      </c>
      <c r="AZ73" s="78" t="str">
        <f>REPLACE(INDEX(GroupVertices[Group],MATCH(Vertices[[#This Row],[Vertex]],GroupVertices[Vertex],0)),1,1,"")</f>
        <v>4</v>
      </c>
      <c r="BA73" s="48"/>
      <c r="BB73" s="48"/>
      <c r="BC73" s="48"/>
      <c r="BD73" s="48"/>
      <c r="BE73" s="48"/>
      <c r="BF73" s="48"/>
      <c r="BG73" s="116" t="s">
        <v>2764</v>
      </c>
      <c r="BH73" s="116" t="s">
        <v>2764</v>
      </c>
      <c r="BI73" s="116" t="s">
        <v>2875</v>
      </c>
      <c r="BJ73" s="116" t="s">
        <v>2875</v>
      </c>
      <c r="BK73" s="116">
        <v>0</v>
      </c>
      <c r="BL73" s="120">
        <v>0</v>
      </c>
      <c r="BM73" s="116">
        <v>0</v>
      </c>
      <c r="BN73" s="120">
        <v>0</v>
      </c>
      <c r="BO73" s="116">
        <v>0</v>
      </c>
      <c r="BP73" s="120">
        <v>0</v>
      </c>
      <c r="BQ73" s="116">
        <v>68</v>
      </c>
      <c r="BR73" s="120">
        <v>100</v>
      </c>
      <c r="BS73" s="116">
        <v>68</v>
      </c>
      <c r="BT73" s="2"/>
      <c r="BU73" s="3"/>
      <c r="BV73" s="3"/>
      <c r="BW73" s="3"/>
      <c r="BX73" s="3"/>
    </row>
    <row r="74" spans="1:76" ht="15">
      <c r="A74" s="64" t="s">
        <v>322</v>
      </c>
      <c r="B74" s="65"/>
      <c r="C74" s="65" t="s">
        <v>64</v>
      </c>
      <c r="D74" s="66">
        <v>187.13266841644796</v>
      </c>
      <c r="E74" s="68"/>
      <c r="F74" s="100" t="s">
        <v>666</v>
      </c>
      <c r="G74" s="65"/>
      <c r="H74" s="69" t="s">
        <v>322</v>
      </c>
      <c r="I74" s="70"/>
      <c r="J74" s="70"/>
      <c r="K74" s="69" t="s">
        <v>2177</v>
      </c>
      <c r="L74" s="73">
        <v>2102.3608142493636</v>
      </c>
      <c r="M74" s="74">
        <v>4145.53662109375</v>
      </c>
      <c r="N74" s="74">
        <v>2617.21240234375</v>
      </c>
      <c r="O74" s="75"/>
      <c r="P74" s="76"/>
      <c r="Q74" s="76"/>
      <c r="R74" s="86"/>
      <c r="S74" s="48">
        <v>5</v>
      </c>
      <c r="T74" s="48">
        <v>3</v>
      </c>
      <c r="U74" s="49">
        <v>82.6</v>
      </c>
      <c r="V74" s="49">
        <v>0.038462</v>
      </c>
      <c r="W74" s="49">
        <v>0.060247</v>
      </c>
      <c r="X74" s="49">
        <v>2.311779</v>
      </c>
      <c r="Y74" s="49">
        <v>0.1</v>
      </c>
      <c r="Z74" s="49">
        <v>0</v>
      </c>
      <c r="AA74" s="71">
        <v>74</v>
      </c>
      <c r="AB74" s="71"/>
      <c r="AC74" s="72"/>
      <c r="AD74" s="78" t="s">
        <v>1263</v>
      </c>
      <c r="AE74" s="78">
        <v>818</v>
      </c>
      <c r="AF74" s="78">
        <v>862</v>
      </c>
      <c r="AG74" s="78">
        <v>26566</v>
      </c>
      <c r="AH74" s="78">
        <v>6764</v>
      </c>
      <c r="AI74" s="78"/>
      <c r="AJ74" s="78" t="s">
        <v>1426</v>
      </c>
      <c r="AK74" s="78" t="s">
        <v>1562</v>
      </c>
      <c r="AL74" s="78"/>
      <c r="AM74" s="78"/>
      <c r="AN74" s="80">
        <v>40708.61215277778</v>
      </c>
      <c r="AO74" s="83" t="s">
        <v>1760</v>
      </c>
      <c r="AP74" s="78" t="b">
        <v>1</v>
      </c>
      <c r="AQ74" s="78" t="b">
        <v>0</v>
      </c>
      <c r="AR74" s="78" t="b">
        <v>1</v>
      </c>
      <c r="AS74" s="78"/>
      <c r="AT74" s="78">
        <v>9</v>
      </c>
      <c r="AU74" s="83" t="s">
        <v>1852</v>
      </c>
      <c r="AV74" s="78" t="b">
        <v>0</v>
      </c>
      <c r="AW74" s="78" t="s">
        <v>1931</v>
      </c>
      <c r="AX74" s="83" t="s">
        <v>2003</v>
      </c>
      <c r="AY74" s="78" t="s">
        <v>66</v>
      </c>
      <c r="AZ74" s="78" t="str">
        <f>REPLACE(INDEX(GroupVertices[Group],MATCH(Vertices[[#This Row],[Vertex]],GroupVertices[Vertex],0)),1,1,"")</f>
        <v>4</v>
      </c>
      <c r="BA74" s="48" t="s">
        <v>2723</v>
      </c>
      <c r="BB74" s="48" t="s">
        <v>2723</v>
      </c>
      <c r="BC74" s="48" t="s">
        <v>2728</v>
      </c>
      <c r="BD74" s="48" t="s">
        <v>2728</v>
      </c>
      <c r="BE74" s="48"/>
      <c r="BF74" s="48"/>
      <c r="BG74" s="116" t="s">
        <v>2765</v>
      </c>
      <c r="BH74" s="116" t="s">
        <v>2831</v>
      </c>
      <c r="BI74" s="116" t="s">
        <v>2876</v>
      </c>
      <c r="BJ74" s="116" t="s">
        <v>2937</v>
      </c>
      <c r="BK74" s="116">
        <v>0</v>
      </c>
      <c r="BL74" s="120">
        <v>0</v>
      </c>
      <c r="BM74" s="116">
        <v>3</v>
      </c>
      <c r="BN74" s="120">
        <v>1.0380622837370241</v>
      </c>
      <c r="BO74" s="116">
        <v>0</v>
      </c>
      <c r="BP74" s="120">
        <v>0</v>
      </c>
      <c r="BQ74" s="116">
        <v>286</v>
      </c>
      <c r="BR74" s="120">
        <v>98.96193771626298</v>
      </c>
      <c r="BS74" s="116">
        <v>289</v>
      </c>
      <c r="BT74" s="2"/>
      <c r="BU74" s="3"/>
      <c r="BV74" s="3"/>
      <c r="BW74" s="3"/>
      <c r="BX74" s="3"/>
    </row>
    <row r="75" spans="1:76" ht="15">
      <c r="A75" s="64" t="s">
        <v>275</v>
      </c>
      <c r="B75" s="65"/>
      <c r="C75" s="65" t="s">
        <v>64</v>
      </c>
      <c r="D75" s="66">
        <v>176.86845144356954</v>
      </c>
      <c r="E75" s="68"/>
      <c r="F75" s="100" t="s">
        <v>635</v>
      </c>
      <c r="G75" s="65"/>
      <c r="H75" s="69" t="s">
        <v>275</v>
      </c>
      <c r="I75" s="70"/>
      <c r="J75" s="70"/>
      <c r="K75" s="69" t="s">
        <v>2178</v>
      </c>
      <c r="L75" s="73">
        <v>1</v>
      </c>
      <c r="M75" s="74">
        <v>4061.674072265625</v>
      </c>
      <c r="N75" s="74">
        <v>3606.248291015625</v>
      </c>
      <c r="O75" s="75"/>
      <c r="P75" s="76"/>
      <c r="Q75" s="76"/>
      <c r="R75" s="86"/>
      <c r="S75" s="48">
        <v>0</v>
      </c>
      <c r="T75" s="48">
        <v>2</v>
      </c>
      <c r="U75" s="49">
        <v>0</v>
      </c>
      <c r="V75" s="49">
        <v>0.027778</v>
      </c>
      <c r="W75" s="49">
        <v>0.026826</v>
      </c>
      <c r="X75" s="49">
        <v>0.707699</v>
      </c>
      <c r="Y75" s="49">
        <v>0.5</v>
      </c>
      <c r="Z75" s="49">
        <v>0</v>
      </c>
      <c r="AA75" s="71">
        <v>75</v>
      </c>
      <c r="AB75" s="71"/>
      <c r="AC75" s="72"/>
      <c r="AD75" s="78" t="s">
        <v>1264</v>
      </c>
      <c r="AE75" s="78">
        <v>765</v>
      </c>
      <c r="AF75" s="78">
        <v>512</v>
      </c>
      <c r="AG75" s="78">
        <v>34432</v>
      </c>
      <c r="AH75" s="78">
        <v>5403</v>
      </c>
      <c r="AI75" s="78"/>
      <c r="AJ75" s="78" t="s">
        <v>1427</v>
      </c>
      <c r="AK75" s="78"/>
      <c r="AL75" s="83" t="s">
        <v>1654</v>
      </c>
      <c r="AM75" s="78"/>
      <c r="AN75" s="80">
        <v>40392.19866898148</v>
      </c>
      <c r="AO75" s="83" t="s">
        <v>1761</v>
      </c>
      <c r="AP75" s="78" t="b">
        <v>0</v>
      </c>
      <c r="AQ75" s="78" t="b">
        <v>0</v>
      </c>
      <c r="AR75" s="78" t="b">
        <v>0</v>
      </c>
      <c r="AS75" s="78"/>
      <c r="AT75" s="78">
        <v>11</v>
      </c>
      <c r="AU75" s="83" t="s">
        <v>1854</v>
      </c>
      <c r="AV75" s="78" t="b">
        <v>0</v>
      </c>
      <c r="AW75" s="78" t="s">
        <v>1931</v>
      </c>
      <c r="AX75" s="83" t="s">
        <v>2004</v>
      </c>
      <c r="AY75" s="78" t="s">
        <v>66</v>
      </c>
      <c r="AZ75" s="78" t="str">
        <f>REPLACE(INDEX(GroupVertices[Group],MATCH(Vertices[[#This Row],[Vertex]],GroupVertices[Vertex],0)),1,1,"")</f>
        <v>4</v>
      </c>
      <c r="BA75" s="48"/>
      <c r="BB75" s="48"/>
      <c r="BC75" s="48"/>
      <c r="BD75" s="48"/>
      <c r="BE75" s="48"/>
      <c r="BF75" s="48"/>
      <c r="BG75" s="116" t="s">
        <v>2766</v>
      </c>
      <c r="BH75" s="116" t="s">
        <v>2832</v>
      </c>
      <c r="BI75" s="116" t="s">
        <v>2877</v>
      </c>
      <c r="BJ75" s="116" t="s">
        <v>2877</v>
      </c>
      <c r="BK75" s="116">
        <v>0</v>
      </c>
      <c r="BL75" s="120">
        <v>0</v>
      </c>
      <c r="BM75" s="116">
        <v>1</v>
      </c>
      <c r="BN75" s="120">
        <v>1.0416666666666667</v>
      </c>
      <c r="BO75" s="116">
        <v>0</v>
      </c>
      <c r="BP75" s="120">
        <v>0</v>
      </c>
      <c r="BQ75" s="116">
        <v>95</v>
      </c>
      <c r="BR75" s="120">
        <v>98.95833333333333</v>
      </c>
      <c r="BS75" s="116">
        <v>96</v>
      </c>
      <c r="BT75" s="2"/>
      <c r="BU75" s="3"/>
      <c r="BV75" s="3"/>
      <c r="BW75" s="3"/>
      <c r="BX75" s="3"/>
    </row>
    <row r="76" spans="1:76" ht="15">
      <c r="A76" s="64" t="s">
        <v>328</v>
      </c>
      <c r="B76" s="65"/>
      <c r="C76" s="65" t="s">
        <v>64</v>
      </c>
      <c r="D76" s="66">
        <v>165.87107611548555</v>
      </c>
      <c r="E76" s="68"/>
      <c r="F76" s="100" t="s">
        <v>671</v>
      </c>
      <c r="G76" s="65"/>
      <c r="H76" s="69" t="s">
        <v>328</v>
      </c>
      <c r="I76" s="70"/>
      <c r="J76" s="70"/>
      <c r="K76" s="69" t="s">
        <v>2179</v>
      </c>
      <c r="L76" s="73">
        <v>1915.7993299389314</v>
      </c>
      <c r="M76" s="74">
        <v>4502.35546875</v>
      </c>
      <c r="N76" s="74">
        <v>3062.84423828125</v>
      </c>
      <c r="O76" s="75"/>
      <c r="P76" s="76"/>
      <c r="Q76" s="76"/>
      <c r="R76" s="86"/>
      <c r="S76" s="48">
        <v>8</v>
      </c>
      <c r="T76" s="48">
        <v>2</v>
      </c>
      <c r="U76" s="49">
        <v>75.266667</v>
      </c>
      <c r="V76" s="49">
        <v>0.038462</v>
      </c>
      <c r="W76" s="49">
        <v>0.067798</v>
      </c>
      <c r="X76" s="49">
        <v>2.606897</v>
      </c>
      <c r="Y76" s="49">
        <v>0.09523809523809523</v>
      </c>
      <c r="Z76" s="49">
        <v>0.14285714285714285</v>
      </c>
      <c r="AA76" s="71">
        <v>76</v>
      </c>
      <c r="AB76" s="71"/>
      <c r="AC76" s="72"/>
      <c r="AD76" s="78" t="s">
        <v>328</v>
      </c>
      <c r="AE76" s="78">
        <v>138</v>
      </c>
      <c r="AF76" s="78">
        <v>137</v>
      </c>
      <c r="AG76" s="78">
        <v>358</v>
      </c>
      <c r="AH76" s="78">
        <v>17</v>
      </c>
      <c r="AI76" s="78"/>
      <c r="AJ76" s="78" t="s">
        <v>1428</v>
      </c>
      <c r="AK76" s="78" t="s">
        <v>1563</v>
      </c>
      <c r="AL76" s="83" t="s">
        <v>1655</v>
      </c>
      <c r="AM76" s="78"/>
      <c r="AN76" s="80">
        <v>41913.703576388885</v>
      </c>
      <c r="AO76" s="83" t="s">
        <v>1762</v>
      </c>
      <c r="AP76" s="78" t="b">
        <v>1</v>
      </c>
      <c r="AQ76" s="78" t="b">
        <v>0</v>
      </c>
      <c r="AR76" s="78" t="b">
        <v>0</v>
      </c>
      <c r="AS76" s="78"/>
      <c r="AT76" s="78">
        <v>2</v>
      </c>
      <c r="AU76" s="83" t="s">
        <v>1852</v>
      </c>
      <c r="AV76" s="78" t="b">
        <v>0</v>
      </c>
      <c r="AW76" s="78" t="s">
        <v>1931</v>
      </c>
      <c r="AX76" s="83" t="s">
        <v>2005</v>
      </c>
      <c r="AY76" s="78" t="s">
        <v>66</v>
      </c>
      <c r="AZ76" s="78" t="str">
        <f>REPLACE(INDEX(GroupVertices[Group],MATCH(Vertices[[#This Row],[Vertex]],GroupVertices[Vertex],0)),1,1,"")</f>
        <v>4</v>
      </c>
      <c r="BA76" s="48"/>
      <c r="BB76" s="48"/>
      <c r="BC76" s="48"/>
      <c r="BD76" s="48"/>
      <c r="BE76" s="48"/>
      <c r="BF76" s="48"/>
      <c r="BG76" s="116" t="s">
        <v>2767</v>
      </c>
      <c r="BH76" s="116" t="s">
        <v>2833</v>
      </c>
      <c r="BI76" s="116" t="s">
        <v>2878</v>
      </c>
      <c r="BJ76" s="116" t="s">
        <v>2938</v>
      </c>
      <c r="BK76" s="116">
        <v>0</v>
      </c>
      <c r="BL76" s="120">
        <v>0</v>
      </c>
      <c r="BM76" s="116">
        <v>4</v>
      </c>
      <c r="BN76" s="120">
        <v>4.25531914893617</v>
      </c>
      <c r="BO76" s="116">
        <v>0</v>
      </c>
      <c r="BP76" s="120">
        <v>0</v>
      </c>
      <c r="BQ76" s="116">
        <v>90</v>
      </c>
      <c r="BR76" s="120">
        <v>95.74468085106383</v>
      </c>
      <c r="BS76" s="116">
        <v>94</v>
      </c>
      <c r="BT76" s="2"/>
      <c r="BU76" s="3"/>
      <c r="BV76" s="3"/>
      <c r="BW76" s="3"/>
      <c r="BX76" s="3"/>
    </row>
    <row r="77" spans="1:76" ht="15">
      <c r="A77" s="64" t="s">
        <v>276</v>
      </c>
      <c r="B77" s="65"/>
      <c r="C77" s="65" t="s">
        <v>64</v>
      </c>
      <c r="D77" s="66">
        <v>174.05312335958004</v>
      </c>
      <c r="E77" s="68"/>
      <c r="F77" s="100" t="s">
        <v>636</v>
      </c>
      <c r="G77" s="65"/>
      <c r="H77" s="69" t="s">
        <v>276</v>
      </c>
      <c r="I77" s="70"/>
      <c r="J77" s="70"/>
      <c r="K77" s="69" t="s">
        <v>2180</v>
      </c>
      <c r="L77" s="73">
        <v>1</v>
      </c>
      <c r="M77" s="74">
        <v>4816.86962890625</v>
      </c>
      <c r="N77" s="74">
        <v>1612.7723388671875</v>
      </c>
      <c r="O77" s="75"/>
      <c r="P77" s="76"/>
      <c r="Q77" s="76"/>
      <c r="R77" s="86"/>
      <c r="S77" s="48">
        <v>0</v>
      </c>
      <c r="T77" s="48">
        <v>1</v>
      </c>
      <c r="U77" s="49">
        <v>0</v>
      </c>
      <c r="V77" s="49">
        <v>0.02439</v>
      </c>
      <c r="W77" s="49">
        <v>0.014204</v>
      </c>
      <c r="X77" s="49">
        <v>0.426983</v>
      </c>
      <c r="Y77" s="49">
        <v>0</v>
      </c>
      <c r="Z77" s="49">
        <v>0</v>
      </c>
      <c r="AA77" s="71">
        <v>77</v>
      </c>
      <c r="AB77" s="71"/>
      <c r="AC77" s="72"/>
      <c r="AD77" s="78" t="s">
        <v>1265</v>
      </c>
      <c r="AE77" s="78">
        <v>327</v>
      </c>
      <c r="AF77" s="78">
        <v>416</v>
      </c>
      <c r="AG77" s="78">
        <v>6574</v>
      </c>
      <c r="AH77" s="78">
        <v>3052</v>
      </c>
      <c r="AI77" s="78"/>
      <c r="AJ77" s="78" t="s">
        <v>1429</v>
      </c>
      <c r="AK77" s="78" t="s">
        <v>1564</v>
      </c>
      <c r="AL77" s="78"/>
      <c r="AM77" s="78"/>
      <c r="AN77" s="80">
        <v>41608.68690972222</v>
      </c>
      <c r="AO77" s="83" t="s">
        <v>1763</v>
      </c>
      <c r="AP77" s="78" t="b">
        <v>1</v>
      </c>
      <c r="AQ77" s="78" t="b">
        <v>0</v>
      </c>
      <c r="AR77" s="78" t="b">
        <v>0</v>
      </c>
      <c r="AS77" s="78"/>
      <c r="AT77" s="78">
        <v>7</v>
      </c>
      <c r="AU77" s="83" t="s">
        <v>1852</v>
      </c>
      <c r="AV77" s="78" t="b">
        <v>0</v>
      </c>
      <c r="AW77" s="78" t="s">
        <v>1931</v>
      </c>
      <c r="AX77" s="83" t="s">
        <v>2006</v>
      </c>
      <c r="AY77" s="78" t="s">
        <v>66</v>
      </c>
      <c r="AZ77" s="78" t="str">
        <f>REPLACE(INDEX(GroupVertices[Group],MATCH(Vertices[[#This Row],[Vertex]],GroupVertices[Vertex],0)),1,1,"")</f>
        <v>4</v>
      </c>
      <c r="BA77" s="48"/>
      <c r="BB77" s="48"/>
      <c r="BC77" s="48"/>
      <c r="BD77" s="48"/>
      <c r="BE77" s="48"/>
      <c r="BF77" s="48"/>
      <c r="BG77" s="116" t="s">
        <v>2768</v>
      </c>
      <c r="BH77" s="116" t="s">
        <v>2768</v>
      </c>
      <c r="BI77" s="116" t="s">
        <v>2879</v>
      </c>
      <c r="BJ77" s="116" t="s">
        <v>2879</v>
      </c>
      <c r="BK77" s="116">
        <v>0</v>
      </c>
      <c r="BL77" s="120">
        <v>0</v>
      </c>
      <c r="BM77" s="116">
        <v>1</v>
      </c>
      <c r="BN77" s="120">
        <v>3.5714285714285716</v>
      </c>
      <c r="BO77" s="116">
        <v>0</v>
      </c>
      <c r="BP77" s="120">
        <v>0</v>
      </c>
      <c r="BQ77" s="116">
        <v>27</v>
      </c>
      <c r="BR77" s="120">
        <v>96.42857142857143</v>
      </c>
      <c r="BS77" s="116">
        <v>28</v>
      </c>
      <c r="BT77" s="2"/>
      <c r="BU77" s="3"/>
      <c r="BV77" s="3"/>
      <c r="BW77" s="3"/>
      <c r="BX77" s="3"/>
    </row>
    <row r="78" spans="1:76" ht="15">
      <c r="A78" s="64" t="s">
        <v>277</v>
      </c>
      <c r="B78" s="65"/>
      <c r="C78" s="65" t="s">
        <v>64</v>
      </c>
      <c r="D78" s="66">
        <v>172.4108486439195</v>
      </c>
      <c r="E78" s="68"/>
      <c r="F78" s="100" t="s">
        <v>637</v>
      </c>
      <c r="G78" s="65"/>
      <c r="H78" s="69" t="s">
        <v>277</v>
      </c>
      <c r="I78" s="70"/>
      <c r="J78" s="70"/>
      <c r="K78" s="69" t="s">
        <v>2181</v>
      </c>
      <c r="L78" s="73">
        <v>1</v>
      </c>
      <c r="M78" s="74">
        <v>3573.391845703125</v>
      </c>
      <c r="N78" s="74">
        <v>2499.326416015625</v>
      </c>
      <c r="O78" s="75"/>
      <c r="P78" s="76"/>
      <c r="Q78" s="76"/>
      <c r="R78" s="86"/>
      <c r="S78" s="48">
        <v>0</v>
      </c>
      <c r="T78" s="48">
        <v>1</v>
      </c>
      <c r="U78" s="49">
        <v>0</v>
      </c>
      <c r="V78" s="49">
        <v>0.02439</v>
      </c>
      <c r="W78" s="49">
        <v>0.012622</v>
      </c>
      <c r="X78" s="49">
        <v>0.430716</v>
      </c>
      <c r="Y78" s="49">
        <v>0</v>
      </c>
      <c r="Z78" s="49">
        <v>0</v>
      </c>
      <c r="AA78" s="71">
        <v>78</v>
      </c>
      <c r="AB78" s="71"/>
      <c r="AC78" s="72"/>
      <c r="AD78" s="78" t="s">
        <v>277</v>
      </c>
      <c r="AE78" s="78">
        <v>625</v>
      </c>
      <c r="AF78" s="78">
        <v>360</v>
      </c>
      <c r="AG78" s="78">
        <v>1290</v>
      </c>
      <c r="AH78" s="78">
        <v>1422</v>
      </c>
      <c r="AI78" s="78"/>
      <c r="AJ78" s="78" t="s">
        <v>1430</v>
      </c>
      <c r="AK78" s="78" t="s">
        <v>1562</v>
      </c>
      <c r="AL78" s="78"/>
      <c r="AM78" s="78"/>
      <c r="AN78" s="80">
        <v>41455.29172453703</v>
      </c>
      <c r="AO78" s="83" t="s">
        <v>1764</v>
      </c>
      <c r="AP78" s="78" t="b">
        <v>1</v>
      </c>
      <c r="AQ78" s="78" t="b">
        <v>0</v>
      </c>
      <c r="AR78" s="78" t="b">
        <v>0</v>
      </c>
      <c r="AS78" s="78"/>
      <c r="AT78" s="78">
        <v>1</v>
      </c>
      <c r="AU78" s="83" t="s">
        <v>1852</v>
      </c>
      <c r="AV78" s="78" t="b">
        <v>0</v>
      </c>
      <c r="AW78" s="78" t="s">
        <v>1931</v>
      </c>
      <c r="AX78" s="83" t="s">
        <v>2007</v>
      </c>
      <c r="AY78" s="78" t="s">
        <v>66</v>
      </c>
      <c r="AZ78" s="78" t="str">
        <f>REPLACE(INDEX(GroupVertices[Group],MATCH(Vertices[[#This Row],[Vertex]],GroupVertices[Vertex],0)),1,1,"")</f>
        <v>4</v>
      </c>
      <c r="BA78" s="48"/>
      <c r="BB78" s="48"/>
      <c r="BC78" s="48"/>
      <c r="BD78" s="48"/>
      <c r="BE78" s="48"/>
      <c r="BF78" s="48"/>
      <c r="BG78" s="116" t="s">
        <v>2764</v>
      </c>
      <c r="BH78" s="116" t="s">
        <v>2764</v>
      </c>
      <c r="BI78" s="116" t="s">
        <v>2875</v>
      </c>
      <c r="BJ78" s="116" t="s">
        <v>2875</v>
      </c>
      <c r="BK78" s="116">
        <v>0</v>
      </c>
      <c r="BL78" s="120">
        <v>0</v>
      </c>
      <c r="BM78" s="116">
        <v>0</v>
      </c>
      <c r="BN78" s="120">
        <v>0</v>
      </c>
      <c r="BO78" s="116">
        <v>0</v>
      </c>
      <c r="BP78" s="120">
        <v>0</v>
      </c>
      <c r="BQ78" s="116">
        <v>68</v>
      </c>
      <c r="BR78" s="120">
        <v>100</v>
      </c>
      <c r="BS78" s="116">
        <v>68</v>
      </c>
      <c r="BT78" s="2"/>
      <c r="BU78" s="3"/>
      <c r="BV78" s="3"/>
      <c r="BW78" s="3"/>
      <c r="BX78" s="3"/>
    </row>
    <row r="79" spans="1:76" ht="15">
      <c r="A79" s="64" t="s">
        <v>278</v>
      </c>
      <c r="B79" s="65"/>
      <c r="C79" s="65" t="s">
        <v>64</v>
      </c>
      <c r="D79" s="66">
        <v>168.53977252843396</v>
      </c>
      <c r="E79" s="68"/>
      <c r="F79" s="100" t="s">
        <v>638</v>
      </c>
      <c r="G79" s="65"/>
      <c r="H79" s="69" t="s">
        <v>278</v>
      </c>
      <c r="I79" s="70"/>
      <c r="J79" s="70"/>
      <c r="K79" s="69" t="s">
        <v>2182</v>
      </c>
      <c r="L79" s="73">
        <v>1</v>
      </c>
      <c r="M79" s="74">
        <v>4451.91015625</v>
      </c>
      <c r="N79" s="74">
        <v>4552.48583984375</v>
      </c>
      <c r="O79" s="75"/>
      <c r="P79" s="76"/>
      <c r="Q79" s="76"/>
      <c r="R79" s="86"/>
      <c r="S79" s="48">
        <v>0</v>
      </c>
      <c r="T79" s="48">
        <v>1</v>
      </c>
      <c r="U79" s="49">
        <v>0</v>
      </c>
      <c r="V79" s="49">
        <v>0.02439</v>
      </c>
      <c r="W79" s="49">
        <v>0.014204</v>
      </c>
      <c r="X79" s="49">
        <v>0.426983</v>
      </c>
      <c r="Y79" s="49">
        <v>0</v>
      </c>
      <c r="Z79" s="49">
        <v>0</v>
      </c>
      <c r="AA79" s="71">
        <v>79</v>
      </c>
      <c r="AB79" s="71"/>
      <c r="AC79" s="72"/>
      <c r="AD79" s="78" t="s">
        <v>1266</v>
      </c>
      <c r="AE79" s="78">
        <v>227</v>
      </c>
      <c r="AF79" s="78">
        <v>228</v>
      </c>
      <c r="AG79" s="78">
        <v>4399</v>
      </c>
      <c r="AH79" s="78">
        <v>322</v>
      </c>
      <c r="AI79" s="78"/>
      <c r="AJ79" s="78" t="s">
        <v>1431</v>
      </c>
      <c r="AK79" s="78" t="s">
        <v>1565</v>
      </c>
      <c r="AL79" s="78"/>
      <c r="AM79" s="78"/>
      <c r="AN79" s="80">
        <v>40200.464583333334</v>
      </c>
      <c r="AO79" s="83" t="s">
        <v>1765</v>
      </c>
      <c r="AP79" s="78" t="b">
        <v>1</v>
      </c>
      <c r="AQ79" s="78" t="b">
        <v>0</v>
      </c>
      <c r="AR79" s="78" t="b">
        <v>0</v>
      </c>
      <c r="AS79" s="78"/>
      <c r="AT79" s="78">
        <v>1</v>
      </c>
      <c r="AU79" s="83" t="s">
        <v>1852</v>
      </c>
      <c r="AV79" s="78" t="b">
        <v>0</v>
      </c>
      <c r="AW79" s="78" t="s">
        <v>1931</v>
      </c>
      <c r="AX79" s="83" t="s">
        <v>2008</v>
      </c>
      <c r="AY79" s="78" t="s">
        <v>66</v>
      </c>
      <c r="AZ79" s="78" t="str">
        <f>REPLACE(INDEX(GroupVertices[Group],MATCH(Vertices[[#This Row],[Vertex]],GroupVertices[Vertex],0)),1,1,"")</f>
        <v>4</v>
      </c>
      <c r="BA79" s="48"/>
      <c r="BB79" s="48"/>
      <c r="BC79" s="48"/>
      <c r="BD79" s="48"/>
      <c r="BE79" s="48"/>
      <c r="BF79" s="48"/>
      <c r="BG79" s="116" t="s">
        <v>2768</v>
      </c>
      <c r="BH79" s="116" t="s">
        <v>2768</v>
      </c>
      <c r="BI79" s="116" t="s">
        <v>2879</v>
      </c>
      <c r="BJ79" s="116" t="s">
        <v>2879</v>
      </c>
      <c r="BK79" s="116">
        <v>0</v>
      </c>
      <c r="BL79" s="120">
        <v>0</v>
      </c>
      <c r="BM79" s="116">
        <v>1</v>
      </c>
      <c r="BN79" s="120">
        <v>3.5714285714285716</v>
      </c>
      <c r="BO79" s="116">
        <v>0</v>
      </c>
      <c r="BP79" s="120">
        <v>0</v>
      </c>
      <c r="BQ79" s="116">
        <v>27</v>
      </c>
      <c r="BR79" s="120">
        <v>96.42857142857143</v>
      </c>
      <c r="BS79" s="116">
        <v>28</v>
      </c>
      <c r="BT79" s="2"/>
      <c r="BU79" s="3"/>
      <c r="BV79" s="3"/>
      <c r="BW79" s="3"/>
      <c r="BX79" s="3"/>
    </row>
    <row r="80" spans="1:76" ht="15">
      <c r="A80" s="64" t="s">
        <v>279</v>
      </c>
      <c r="B80" s="65"/>
      <c r="C80" s="65" t="s">
        <v>64</v>
      </c>
      <c r="D80" s="66">
        <v>181.61931758530184</v>
      </c>
      <c r="E80" s="68"/>
      <c r="F80" s="100" t="s">
        <v>639</v>
      </c>
      <c r="G80" s="65"/>
      <c r="H80" s="69" t="s">
        <v>279</v>
      </c>
      <c r="I80" s="70"/>
      <c r="J80" s="70"/>
      <c r="K80" s="69" t="s">
        <v>2183</v>
      </c>
      <c r="L80" s="73">
        <v>1</v>
      </c>
      <c r="M80" s="74">
        <v>6596.7255859375</v>
      </c>
      <c r="N80" s="74">
        <v>4642.26953125</v>
      </c>
      <c r="O80" s="75"/>
      <c r="P80" s="76"/>
      <c r="Q80" s="76"/>
      <c r="R80" s="86"/>
      <c r="S80" s="48">
        <v>0</v>
      </c>
      <c r="T80" s="48">
        <v>1</v>
      </c>
      <c r="U80" s="49">
        <v>0</v>
      </c>
      <c r="V80" s="49">
        <v>0.013699</v>
      </c>
      <c r="W80" s="49">
        <v>3.3E-05</v>
      </c>
      <c r="X80" s="49">
        <v>0.50251</v>
      </c>
      <c r="Y80" s="49">
        <v>0</v>
      </c>
      <c r="Z80" s="49">
        <v>0</v>
      </c>
      <c r="AA80" s="71">
        <v>80</v>
      </c>
      <c r="AB80" s="71"/>
      <c r="AC80" s="72"/>
      <c r="AD80" s="78" t="s">
        <v>1267</v>
      </c>
      <c r="AE80" s="78">
        <v>737</v>
      </c>
      <c r="AF80" s="78">
        <v>674</v>
      </c>
      <c r="AG80" s="78">
        <v>10262</v>
      </c>
      <c r="AH80" s="78">
        <v>4058</v>
      </c>
      <c r="AI80" s="78"/>
      <c r="AJ80" s="78" t="s">
        <v>1432</v>
      </c>
      <c r="AK80" s="78" t="s">
        <v>1566</v>
      </c>
      <c r="AL80" s="78"/>
      <c r="AM80" s="78"/>
      <c r="AN80" s="80">
        <v>40392.693333333336</v>
      </c>
      <c r="AO80" s="83" t="s">
        <v>1766</v>
      </c>
      <c r="AP80" s="78" t="b">
        <v>1</v>
      </c>
      <c r="AQ80" s="78" t="b">
        <v>0</v>
      </c>
      <c r="AR80" s="78" t="b">
        <v>1</v>
      </c>
      <c r="AS80" s="78"/>
      <c r="AT80" s="78">
        <v>9</v>
      </c>
      <c r="AU80" s="83" t="s">
        <v>1852</v>
      </c>
      <c r="AV80" s="78" t="b">
        <v>0</v>
      </c>
      <c r="AW80" s="78" t="s">
        <v>1931</v>
      </c>
      <c r="AX80" s="83" t="s">
        <v>2009</v>
      </c>
      <c r="AY80" s="78" t="s">
        <v>66</v>
      </c>
      <c r="AZ80" s="78" t="str">
        <f>REPLACE(INDEX(GroupVertices[Group],MATCH(Vertices[[#This Row],[Vertex]],GroupVertices[Vertex],0)),1,1,"")</f>
        <v>7</v>
      </c>
      <c r="BA80" s="48"/>
      <c r="BB80" s="48"/>
      <c r="BC80" s="48"/>
      <c r="BD80" s="48"/>
      <c r="BE80" s="48"/>
      <c r="BF80" s="48"/>
      <c r="BG80" s="116" t="s">
        <v>2769</v>
      </c>
      <c r="BH80" s="116" t="s">
        <v>2769</v>
      </c>
      <c r="BI80" s="116" t="s">
        <v>2880</v>
      </c>
      <c r="BJ80" s="116" t="s">
        <v>2880</v>
      </c>
      <c r="BK80" s="116">
        <v>0</v>
      </c>
      <c r="BL80" s="120">
        <v>0</v>
      </c>
      <c r="BM80" s="116">
        <v>0</v>
      </c>
      <c r="BN80" s="120">
        <v>0</v>
      </c>
      <c r="BO80" s="116">
        <v>0</v>
      </c>
      <c r="BP80" s="120">
        <v>0</v>
      </c>
      <c r="BQ80" s="116">
        <v>43</v>
      </c>
      <c r="BR80" s="120">
        <v>100</v>
      </c>
      <c r="BS80" s="116">
        <v>43</v>
      </c>
      <c r="BT80" s="2"/>
      <c r="BU80" s="3"/>
      <c r="BV80" s="3"/>
      <c r="BW80" s="3"/>
      <c r="BX80" s="3"/>
    </row>
    <row r="81" spans="1:76" ht="15">
      <c r="A81" s="64" t="s">
        <v>294</v>
      </c>
      <c r="B81" s="65"/>
      <c r="C81" s="65" t="s">
        <v>64</v>
      </c>
      <c r="D81" s="66">
        <v>185.3730883639545</v>
      </c>
      <c r="E81" s="68"/>
      <c r="F81" s="100" t="s">
        <v>651</v>
      </c>
      <c r="G81" s="65"/>
      <c r="H81" s="69" t="s">
        <v>294</v>
      </c>
      <c r="I81" s="70"/>
      <c r="J81" s="70"/>
      <c r="K81" s="69" t="s">
        <v>2184</v>
      </c>
      <c r="L81" s="73">
        <v>6564.572519083969</v>
      </c>
      <c r="M81" s="74">
        <v>6227.44775390625</v>
      </c>
      <c r="N81" s="74">
        <v>5652.37548828125</v>
      </c>
      <c r="O81" s="75"/>
      <c r="P81" s="76"/>
      <c r="Q81" s="76"/>
      <c r="R81" s="86"/>
      <c r="S81" s="48">
        <v>8</v>
      </c>
      <c r="T81" s="48">
        <v>2</v>
      </c>
      <c r="U81" s="49">
        <v>258</v>
      </c>
      <c r="V81" s="49">
        <v>0.020408</v>
      </c>
      <c r="W81" s="49">
        <v>0.000149</v>
      </c>
      <c r="X81" s="49">
        <v>3.732466</v>
      </c>
      <c r="Y81" s="49">
        <v>0.017857142857142856</v>
      </c>
      <c r="Z81" s="49">
        <v>0</v>
      </c>
      <c r="AA81" s="71">
        <v>81</v>
      </c>
      <c r="AB81" s="71"/>
      <c r="AC81" s="72"/>
      <c r="AD81" s="78" t="s">
        <v>1268</v>
      </c>
      <c r="AE81" s="78">
        <v>812</v>
      </c>
      <c r="AF81" s="78">
        <v>802</v>
      </c>
      <c r="AG81" s="78">
        <v>1807</v>
      </c>
      <c r="AH81" s="78">
        <v>767</v>
      </c>
      <c r="AI81" s="78"/>
      <c r="AJ81" s="78" t="s">
        <v>1433</v>
      </c>
      <c r="AK81" s="78"/>
      <c r="AL81" s="83" t="s">
        <v>1656</v>
      </c>
      <c r="AM81" s="78"/>
      <c r="AN81" s="80">
        <v>40835.46493055556</v>
      </c>
      <c r="AO81" s="78"/>
      <c r="AP81" s="78" t="b">
        <v>1</v>
      </c>
      <c r="AQ81" s="78" t="b">
        <v>0</v>
      </c>
      <c r="AR81" s="78" t="b">
        <v>0</v>
      </c>
      <c r="AS81" s="78"/>
      <c r="AT81" s="78">
        <v>5</v>
      </c>
      <c r="AU81" s="83" t="s">
        <v>1852</v>
      </c>
      <c r="AV81" s="78" t="b">
        <v>0</v>
      </c>
      <c r="AW81" s="78" t="s">
        <v>1931</v>
      </c>
      <c r="AX81" s="83" t="s">
        <v>2010</v>
      </c>
      <c r="AY81" s="78" t="s">
        <v>66</v>
      </c>
      <c r="AZ81" s="78" t="str">
        <f>REPLACE(INDEX(GroupVertices[Group],MATCH(Vertices[[#This Row],[Vertex]],GroupVertices[Vertex],0)),1,1,"")</f>
        <v>7</v>
      </c>
      <c r="BA81" s="48" t="s">
        <v>497</v>
      </c>
      <c r="BB81" s="48" t="s">
        <v>497</v>
      </c>
      <c r="BC81" s="48" t="s">
        <v>517</v>
      </c>
      <c r="BD81" s="48" t="s">
        <v>517</v>
      </c>
      <c r="BE81" s="48"/>
      <c r="BF81" s="48"/>
      <c r="BG81" s="116" t="s">
        <v>2770</v>
      </c>
      <c r="BH81" s="116" t="s">
        <v>2834</v>
      </c>
      <c r="BI81" s="116" t="s">
        <v>2881</v>
      </c>
      <c r="BJ81" s="116" t="s">
        <v>2939</v>
      </c>
      <c r="BK81" s="116">
        <v>0</v>
      </c>
      <c r="BL81" s="120">
        <v>0</v>
      </c>
      <c r="BM81" s="116">
        <v>2</v>
      </c>
      <c r="BN81" s="120">
        <v>2.0408163265306123</v>
      </c>
      <c r="BO81" s="116">
        <v>1</v>
      </c>
      <c r="BP81" s="120">
        <v>1.0204081632653061</v>
      </c>
      <c r="BQ81" s="116">
        <v>96</v>
      </c>
      <c r="BR81" s="120">
        <v>97.95918367346938</v>
      </c>
      <c r="BS81" s="116">
        <v>98</v>
      </c>
      <c r="BT81" s="2"/>
      <c r="BU81" s="3"/>
      <c r="BV81" s="3"/>
      <c r="BW81" s="3"/>
      <c r="BX81" s="3"/>
    </row>
    <row r="82" spans="1:76" ht="15">
      <c r="A82" s="64" t="s">
        <v>280</v>
      </c>
      <c r="B82" s="65"/>
      <c r="C82" s="65" t="s">
        <v>64</v>
      </c>
      <c r="D82" s="66">
        <v>165.34320209973754</v>
      </c>
      <c r="E82" s="68"/>
      <c r="F82" s="100" t="s">
        <v>640</v>
      </c>
      <c r="G82" s="65"/>
      <c r="H82" s="69" t="s">
        <v>280</v>
      </c>
      <c r="I82" s="70"/>
      <c r="J82" s="70"/>
      <c r="K82" s="69" t="s">
        <v>2185</v>
      </c>
      <c r="L82" s="73">
        <v>1</v>
      </c>
      <c r="M82" s="74">
        <v>5606.9765625</v>
      </c>
      <c r="N82" s="74">
        <v>5515.53369140625</v>
      </c>
      <c r="O82" s="75"/>
      <c r="P82" s="76"/>
      <c r="Q82" s="76"/>
      <c r="R82" s="86"/>
      <c r="S82" s="48">
        <v>0</v>
      </c>
      <c r="T82" s="48">
        <v>1</v>
      </c>
      <c r="U82" s="49">
        <v>0</v>
      </c>
      <c r="V82" s="49">
        <v>0.013699</v>
      </c>
      <c r="W82" s="49">
        <v>3.3E-05</v>
      </c>
      <c r="X82" s="49">
        <v>0.50251</v>
      </c>
      <c r="Y82" s="49">
        <v>0</v>
      </c>
      <c r="Z82" s="49">
        <v>0</v>
      </c>
      <c r="AA82" s="71">
        <v>82</v>
      </c>
      <c r="AB82" s="71"/>
      <c r="AC82" s="72"/>
      <c r="AD82" s="78" t="s">
        <v>1269</v>
      </c>
      <c r="AE82" s="78">
        <v>149</v>
      </c>
      <c r="AF82" s="78">
        <v>119</v>
      </c>
      <c r="AG82" s="78">
        <v>306</v>
      </c>
      <c r="AH82" s="78">
        <v>702</v>
      </c>
      <c r="AI82" s="78"/>
      <c r="AJ82" s="78" t="s">
        <v>1434</v>
      </c>
      <c r="AK82" s="78" t="s">
        <v>1567</v>
      </c>
      <c r="AL82" s="78"/>
      <c r="AM82" s="78"/>
      <c r="AN82" s="80">
        <v>43325.27931712963</v>
      </c>
      <c r="AO82" s="83" t="s">
        <v>1767</v>
      </c>
      <c r="AP82" s="78" t="b">
        <v>1</v>
      </c>
      <c r="AQ82" s="78" t="b">
        <v>0</v>
      </c>
      <c r="AR82" s="78" t="b">
        <v>0</v>
      </c>
      <c r="AS82" s="78"/>
      <c r="AT82" s="78">
        <v>0</v>
      </c>
      <c r="AU82" s="78"/>
      <c r="AV82" s="78" t="b">
        <v>0</v>
      </c>
      <c r="AW82" s="78" t="s">
        <v>1931</v>
      </c>
      <c r="AX82" s="83" t="s">
        <v>2011</v>
      </c>
      <c r="AY82" s="78" t="s">
        <v>66</v>
      </c>
      <c r="AZ82" s="78" t="str">
        <f>REPLACE(INDEX(GroupVertices[Group],MATCH(Vertices[[#This Row],[Vertex]],GroupVertices[Vertex],0)),1,1,"")</f>
        <v>7</v>
      </c>
      <c r="BA82" s="48"/>
      <c r="BB82" s="48"/>
      <c r="BC82" s="48"/>
      <c r="BD82" s="48"/>
      <c r="BE82" s="48"/>
      <c r="BF82" s="48"/>
      <c r="BG82" s="116" t="s">
        <v>2769</v>
      </c>
      <c r="BH82" s="116" t="s">
        <v>2769</v>
      </c>
      <c r="BI82" s="116" t="s">
        <v>2880</v>
      </c>
      <c r="BJ82" s="116" t="s">
        <v>2880</v>
      </c>
      <c r="BK82" s="116">
        <v>0</v>
      </c>
      <c r="BL82" s="120">
        <v>0</v>
      </c>
      <c r="BM82" s="116">
        <v>0</v>
      </c>
      <c r="BN82" s="120">
        <v>0</v>
      </c>
      <c r="BO82" s="116">
        <v>0</v>
      </c>
      <c r="BP82" s="120">
        <v>0</v>
      </c>
      <c r="BQ82" s="116">
        <v>43</v>
      </c>
      <c r="BR82" s="120">
        <v>100</v>
      </c>
      <c r="BS82" s="116">
        <v>43</v>
      </c>
      <c r="BT82" s="2"/>
      <c r="BU82" s="3"/>
      <c r="BV82" s="3"/>
      <c r="BW82" s="3"/>
      <c r="BX82" s="3"/>
    </row>
    <row r="83" spans="1:76" ht="15">
      <c r="A83" s="64" t="s">
        <v>281</v>
      </c>
      <c r="B83" s="65"/>
      <c r="C83" s="65" t="s">
        <v>64</v>
      </c>
      <c r="D83" s="66">
        <v>187.42593175853017</v>
      </c>
      <c r="E83" s="68"/>
      <c r="F83" s="100" t="s">
        <v>1892</v>
      </c>
      <c r="G83" s="65"/>
      <c r="H83" s="69" t="s">
        <v>281</v>
      </c>
      <c r="I83" s="70"/>
      <c r="J83" s="70"/>
      <c r="K83" s="69" t="s">
        <v>2186</v>
      </c>
      <c r="L83" s="73">
        <v>1</v>
      </c>
      <c r="M83" s="74">
        <v>990.8040771484375</v>
      </c>
      <c r="N83" s="74">
        <v>5638.091796875</v>
      </c>
      <c r="O83" s="75"/>
      <c r="P83" s="76"/>
      <c r="Q83" s="76"/>
      <c r="R83" s="86"/>
      <c r="S83" s="48">
        <v>1</v>
      </c>
      <c r="T83" s="48">
        <v>1</v>
      </c>
      <c r="U83" s="49">
        <v>0</v>
      </c>
      <c r="V83" s="49">
        <v>0</v>
      </c>
      <c r="W83" s="49">
        <v>0</v>
      </c>
      <c r="X83" s="49">
        <v>0.999997</v>
      </c>
      <c r="Y83" s="49">
        <v>0</v>
      </c>
      <c r="Z83" s="49" t="s">
        <v>2358</v>
      </c>
      <c r="AA83" s="71">
        <v>83</v>
      </c>
      <c r="AB83" s="71"/>
      <c r="AC83" s="72"/>
      <c r="AD83" s="78" t="s">
        <v>1270</v>
      </c>
      <c r="AE83" s="78">
        <v>533</v>
      </c>
      <c r="AF83" s="78">
        <v>872</v>
      </c>
      <c r="AG83" s="78">
        <v>43413</v>
      </c>
      <c r="AH83" s="78">
        <v>10380</v>
      </c>
      <c r="AI83" s="78"/>
      <c r="AJ83" s="78" t="s">
        <v>1435</v>
      </c>
      <c r="AK83" s="78" t="s">
        <v>1568</v>
      </c>
      <c r="AL83" s="83" t="s">
        <v>1657</v>
      </c>
      <c r="AM83" s="78"/>
      <c r="AN83" s="80">
        <v>41780.5156712963</v>
      </c>
      <c r="AO83" s="83" t="s">
        <v>1768</v>
      </c>
      <c r="AP83" s="78" t="b">
        <v>0</v>
      </c>
      <c r="AQ83" s="78" t="b">
        <v>0</v>
      </c>
      <c r="AR83" s="78" t="b">
        <v>0</v>
      </c>
      <c r="AS83" s="78"/>
      <c r="AT83" s="78">
        <v>6</v>
      </c>
      <c r="AU83" s="83" t="s">
        <v>1852</v>
      </c>
      <c r="AV83" s="78" t="b">
        <v>0</v>
      </c>
      <c r="AW83" s="78" t="s">
        <v>1931</v>
      </c>
      <c r="AX83" s="83" t="s">
        <v>2012</v>
      </c>
      <c r="AY83" s="78" t="s">
        <v>66</v>
      </c>
      <c r="AZ83" s="78" t="str">
        <f>REPLACE(INDEX(GroupVertices[Group],MATCH(Vertices[[#This Row],[Vertex]],GroupVertices[Vertex],0)),1,1,"")</f>
        <v>1</v>
      </c>
      <c r="BA83" s="48"/>
      <c r="BB83" s="48"/>
      <c r="BC83" s="48"/>
      <c r="BD83" s="48"/>
      <c r="BE83" s="48"/>
      <c r="BF83" s="48"/>
      <c r="BG83" s="116" t="s">
        <v>2771</v>
      </c>
      <c r="BH83" s="116" t="s">
        <v>2771</v>
      </c>
      <c r="BI83" s="116" t="s">
        <v>2882</v>
      </c>
      <c r="BJ83" s="116" t="s">
        <v>2882</v>
      </c>
      <c r="BK83" s="116">
        <v>0</v>
      </c>
      <c r="BL83" s="120">
        <v>0</v>
      </c>
      <c r="BM83" s="116">
        <v>0</v>
      </c>
      <c r="BN83" s="120">
        <v>0</v>
      </c>
      <c r="BO83" s="116">
        <v>0</v>
      </c>
      <c r="BP83" s="120">
        <v>0</v>
      </c>
      <c r="BQ83" s="116">
        <v>11</v>
      </c>
      <c r="BR83" s="120">
        <v>100</v>
      </c>
      <c r="BS83" s="116">
        <v>11</v>
      </c>
      <c r="BT83" s="2"/>
      <c r="BU83" s="3"/>
      <c r="BV83" s="3"/>
      <c r="BW83" s="3"/>
      <c r="BX83" s="3"/>
    </row>
    <row r="84" spans="1:76" ht="15">
      <c r="A84" s="64" t="s">
        <v>282</v>
      </c>
      <c r="B84" s="65"/>
      <c r="C84" s="65" t="s">
        <v>64</v>
      </c>
      <c r="D84" s="66">
        <v>177.22036745406825</v>
      </c>
      <c r="E84" s="68"/>
      <c r="F84" s="100" t="s">
        <v>641</v>
      </c>
      <c r="G84" s="65"/>
      <c r="H84" s="69" t="s">
        <v>282</v>
      </c>
      <c r="I84" s="70"/>
      <c r="J84" s="70"/>
      <c r="K84" s="69" t="s">
        <v>2187</v>
      </c>
      <c r="L84" s="73">
        <v>1</v>
      </c>
      <c r="M84" s="74">
        <v>3854.78369140625</v>
      </c>
      <c r="N84" s="74">
        <v>5405.43505859375</v>
      </c>
      <c r="O84" s="75"/>
      <c r="P84" s="76"/>
      <c r="Q84" s="76"/>
      <c r="R84" s="86"/>
      <c r="S84" s="48">
        <v>0</v>
      </c>
      <c r="T84" s="48">
        <v>1</v>
      </c>
      <c r="U84" s="49">
        <v>0</v>
      </c>
      <c r="V84" s="49">
        <v>0.011765</v>
      </c>
      <c r="W84" s="49">
        <v>1.5E-05</v>
      </c>
      <c r="X84" s="49">
        <v>0.505495</v>
      </c>
      <c r="Y84" s="49">
        <v>0</v>
      </c>
      <c r="Z84" s="49">
        <v>0</v>
      </c>
      <c r="AA84" s="71">
        <v>84</v>
      </c>
      <c r="AB84" s="71"/>
      <c r="AC84" s="72"/>
      <c r="AD84" s="78" t="s">
        <v>1271</v>
      </c>
      <c r="AE84" s="78">
        <v>368</v>
      </c>
      <c r="AF84" s="78">
        <v>524</v>
      </c>
      <c r="AG84" s="78">
        <v>3354</v>
      </c>
      <c r="AH84" s="78">
        <v>388</v>
      </c>
      <c r="AI84" s="78"/>
      <c r="AJ84" s="78" t="s">
        <v>1436</v>
      </c>
      <c r="AK84" s="78"/>
      <c r="AL84" s="78"/>
      <c r="AM84" s="78"/>
      <c r="AN84" s="80">
        <v>40748.71297453704</v>
      </c>
      <c r="AO84" s="83" t="s">
        <v>1769</v>
      </c>
      <c r="AP84" s="78" t="b">
        <v>1</v>
      </c>
      <c r="AQ84" s="78" t="b">
        <v>0</v>
      </c>
      <c r="AR84" s="78" t="b">
        <v>1</v>
      </c>
      <c r="AS84" s="78"/>
      <c r="AT84" s="78">
        <v>4</v>
      </c>
      <c r="AU84" s="83" t="s">
        <v>1852</v>
      </c>
      <c r="AV84" s="78" t="b">
        <v>0</v>
      </c>
      <c r="AW84" s="78" t="s">
        <v>1931</v>
      </c>
      <c r="AX84" s="83" t="s">
        <v>2013</v>
      </c>
      <c r="AY84" s="78" t="s">
        <v>66</v>
      </c>
      <c r="AZ84" s="78" t="str">
        <f>REPLACE(INDEX(GroupVertices[Group],MATCH(Vertices[[#This Row],[Vertex]],GroupVertices[Vertex],0)),1,1,"")</f>
        <v>2</v>
      </c>
      <c r="BA84" s="48"/>
      <c r="BB84" s="48"/>
      <c r="BC84" s="48"/>
      <c r="BD84" s="48"/>
      <c r="BE84" s="48"/>
      <c r="BF84" s="48"/>
      <c r="BG84" s="116" t="s">
        <v>2772</v>
      </c>
      <c r="BH84" s="116" t="s">
        <v>2772</v>
      </c>
      <c r="BI84" s="116" t="s">
        <v>2883</v>
      </c>
      <c r="BJ84" s="116" t="s">
        <v>2883</v>
      </c>
      <c r="BK84" s="116">
        <v>0</v>
      </c>
      <c r="BL84" s="120">
        <v>0</v>
      </c>
      <c r="BM84" s="116">
        <v>0</v>
      </c>
      <c r="BN84" s="120">
        <v>0</v>
      </c>
      <c r="BO84" s="116">
        <v>0</v>
      </c>
      <c r="BP84" s="120">
        <v>0</v>
      </c>
      <c r="BQ84" s="116">
        <v>52</v>
      </c>
      <c r="BR84" s="120">
        <v>100</v>
      </c>
      <c r="BS84" s="116">
        <v>52</v>
      </c>
      <c r="BT84" s="2"/>
      <c r="BU84" s="3"/>
      <c r="BV84" s="3"/>
      <c r="BW84" s="3"/>
      <c r="BX84" s="3"/>
    </row>
    <row r="85" spans="1:76" ht="15">
      <c r="A85" s="64" t="s">
        <v>291</v>
      </c>
      <c r="B85" s="65"/>
      <c r="C85" s="65" t="s">
        <v>64</v>
      </c>
      <c r="D85" s="66">
        <v>174.81560804899388</v>
      </c>
      <c r="E85" s="68"/>
      <c r="F85" s="100" t="s">
        <v>1893</v>
      </c>
      <c r="G85" s="65"/>
      <c r="H85" s="69" t="s">
        <v>291</v>
      </c>
      <c r="I85" s="70"/>
      <c r="J85" s="70"/>
      <c r="K85" s="69" t="s">
        <v>2188</v>
      </c>
      <c r="L85" s="73">
        <v>5623.284987277354</v>
      </c>
      <c r="M85" s="74">
        <v>4582.9443359375</v>
      </c>
      <c r="N85" s="74">
        <v>5802.1318359375</v>
      </c>
      <c r="O85" s="75"/>
      <c r="P85" s="76"/>
      <c r="Q85" s="76"/>
      <c r="R85" s="86"/>
      <c r="S85" s="48">
        <v>8</v>
      </c>
      <c r="T85" s="48">
        <v>1</v>
      </c>
      <c r="U85" s="49">
        <v>221</v>
      </c>
      <c r="V85" s="49">
        <v>0.016393</v>
      </c>
      <c r="W85" s="49">
        <v>6.9E-05</v>
      </c>
      <c r="X85" s="49">
        <v>3.345842</v>
      </c>
      <c r="Y85" s="49">
        <v>0</v>
      </c>
      <c r="Z85" s="49">
        <v>0</v>
      </c>
      <c r="AA85" s="71">
        <v>85</v>
      </c>
      <c r="AB85" s="71"/>
      <c r="AC85" s="72"/>
      <c r="AD85" s="78" t="s">
        <v>1272</v>
      </c>
      <c r="AE85" s="78">
        <v>21</v>
      </c>
      <c r="AF85" s="78">
        <v>442</v>
      </c>
      <c r="AG85" s="78">
        <v>136</v>
      </c>
      <c r="AH85" s="78">
        <v>0</v>
      </c>
      <c r="AI85" s="78"/>
      <c r="AJ85" s="78" t="s">
        <v>1437</v>
      </c>
      <c r="AK85" s="78"/>
      <c r="AL85" s="78"/>
      <c r="AM85" s="78"/>
      <c r="AN85" s="80">
        <v>43130.51908564815</v>
      </c>
      <c r="AO85" s="83" t="s">
        <v>1770</v>
      </c>
      <c r="AP85" s="78" t="b">
        <v>1</v>
      </c>
      <c r="AQ85" s="78" t="b">
        <v>0</v>
      </c>
      <c r="AR85" s="78" t="b">
        <v>0</v>
      </c>
      <c r="AS85" s="78"/>
      <c r="AT85" s="78">
        <v>2</v>
      </c>
      <c r="AU85" s="78"/>
      <c r="AV85" s="78" t="b">
        <v>0</v>
      </c>
      <c r="AW85" s="78" t="s">
        <v>1931</v>
      </c>
      <c r="AX85" s="83" t="s">
        <v>2014</v>
      </c>
      <c r="AY85" s="78" t="s">
        <v>66</v>
      </c>
      <c r="AZ85" s="78" t="str">
        <f>REPLACE(INDEX(GroupVertices[Group],MATCH(Vertices[[#This Row],[Vertex]],GroupVertices[Vertex],0)),1,1,"")</f>
        <v>2</v>
      </c>
      <c r="BA85" s="48"/>
      <c r="BB85" s="48"/>
      <c r="BC85" s="48"/>
      <c r="BD85" s="48"/>
      <c r="BE85" s="48"/>
      <c r="BF85" s="48"/>
      <c r="BG85" s="116" t="s">
        <v>2773</v>
      </c>
      <c r="BH85" s="116" t="s">
        <v>2773</v>
      </c>
      <c r="BI85" s="116" t="s">
        <v>2884</v>
      </c>
      <c r="BJ85" s="116" t="s">
        <v>2884</v>
      </c>
      <c r="BK85" s="116">
        <v>0</v>
      </c>
      <c r="BL85" s="120">
        <v>0</v>
      </c>
      <c r="BM85" s="116">
        <v>2</v>
      </c>
      <c r="BN85" s="120">
        <v>2.898550724637681</v>
      </c>
      <c r="BO85" s="116">
        <v>1</v>
      </c>
      <c r="BP85" s="120">
        <v>1.4492753623188406</v>
      </c>
      <c r="BQ85" s="116">
        <v>67</v>
      </c>
      <c r="BR85" s="120">
        <v>97.10144927536231</v>
      </c>
      <c r="BS85" s="116">
        <v>69</v>
      </c>
      <c r="BT85" s="2"/>
      <c r="BU85" s="3"/>
      <c r="BV85" s="3"/>
      <c r="BW85" s="3"/>
      <c r="BX85" s="3"/>
    </row>
    <row r="86" spans="1:76" ht="15">
      <c r="A86" s="64" t="s">
        <v>283</v>
      </c>
      <c r="B86" s="65"/>
      <c r="C86" s="65" t="s">
        <v>64</v>
      </c>
      <c r="D86" s="66">
        <v>179.8304111986002</v>
      </c>
      <c r="E86" s="68"/>
      <c r="F86" s="100" t="s">
        <v>642</v>
      </c>
      <c r="G86" s="65"/>
      <c r="H86" s="69" t="s">
        <v>283</v>
      </c>
      <c r="I86" s="70"/>
      <c r="J86" s="70"/>
      <c r="K86" s="69" t="s">
        <v>2189</v>
      </c>
      <c r="L86" s="73">
        <v>1</v>
      </c>
      <c r="M86" s="74">
        <v>6847.91796875</v>
      </c>
      <c r="N86" s="74">
        <v>5789.21435546875</v>
      </c>
      <c r="O86" s="75"/>
      <c r="P86" s="76"/>
      <c r="Q86" s="76"/>
      <c r="R86" s="86"/>
      <c r="S86" s="48">
        <v>0</v>
      </c>
      <c r="T86" s="48">
        <v>1</v>
      </c>
      <c r="U86" s="49">
        <v>0</v>
      </c>
      <c r="V86" s="49">
        <v>0.013699</v>
      </c>
      <c r="W86" s="49">
        <v>3.3E-05</v>
      </c>
      <c r="X86" s="49">
        <v>0.50251</v>
      </c>
      <c r="Y86" s="49">
        <v>0</v>
      </c>
      <c r="Z86" s="49">
        <v>0</v>
      </c>
      <c r="AA86" s="71">
        <v>86</v>
      </c>
      <c r="AB86" s="71"/>
      <c r="AC86" s="72"/>
      <c r="AD86" s="78" t="s">
        <v>1273</v>
      </c>
      <c r="AE86" s="78">
        <v>532</v>
      </c>
      <c r="AF86" s="78">
        <v>613</v>
      </c>
      <c r="AG86" s="78">
        <v>2326</v>
      </c>
      <c r="AH86" s="78">
        <v>7631</v>
      </c>
      <c r="AI86" s="78"/>
      <c r="AJ86" s="78" t="s">
        <v>1438</v>
      </c>
      <c r="AK86" s="78">
        <v>1984</v>
      </c>
      <c r="AL86" s="83" t="s">
        <v>1658</v>
      </c>
      <c r="AM86" s="78"/>
      <c r="AN86" s="80">
        <v>43403.492118055554</v>
      </c>
      <c r="AO86" s="83" t="s">
        <v>1771</v>
      </c>
      <c r="AP86" s="78" t="b">
        <v>1</v>
      </c>
      <c r="AQ86" s="78" t="b">
        <v>0</v>
      </c>
      <c r="AR86" s="78" t="b">
        <v>0</v>
      </c>
      <c r="AS86" s="78"/>
      <c r="AT86" s="78">
        <v>0</v>
      </c>
      <c r="AU86" s="78"/>
      <c r="AV86" s="78" t="b">
        <v>0</v>
      </c>
      <c r="AW86" s="78" t="s">
        <v>1931</v>
      </c>
      <c r="AX86" s="83" t="s">
        <v>2015</v>
      </c>
      <c r="AY86" s="78" t="s">
        <v>66</v>
      </c>
      <c r="AZ86" s="78" t="str">
        <f>REPLACE(INDEX(GroupVertices[Group],MATCH(Vertices[[#This Row],[Vertex]],GroupVertices[Vertex],0)),1,1,"")</f>
        <v>7</v>
      </c>
      <c r="BA86" s="48"/>
      <c r="BB86" s="48"/>
      <c r="BC86" s="48"/>
      <c r="BD86" s="48"/>
      <c r="BE86" s="48"/>
      <c r="BF86" s="48"/>
      <c r="BG86" s="116" t="s">
        <v>2769</v>
      </c>
      <c r="BH86" s="116" t="s">
        <v>2769</v>
      </c>
      <c r="BI86" s="116" t="s">
        <v>2880</v>
      </c>
      <c r="BJ86" s="116" t="s">
        <v>2880</v>
      </c>
      <c r="BK86" s="116">
        <v>0</v>
      </c>
      <c r="BL86" s="120">
        <v>0</v>
      </c>
      <c r="BM86" s="116">
        <v>0</v>
      </c>
      <c r="BN86" s="120">
        <v>0</v>
      </c>
      <c r="BO86" s="116">
        <v>0</v>
      </c>
      <c r="BP86" s="120">
        <v>0</v>
      </c>
      <c r="BQ86" s="116">
        <v>43</v>
      </c>
      <c r="BR86" s="120">
        <v>100</v>
      </c>
      <c r="BS86" s="116">
        <v>43</v>
      </c>
      <c r="BT86" s="2"/>
      <c r="BU86" s="3"/>
      <c r="BV86" s="3"/>
      <c r="BW86" s="3"/>
      <c r="BX86" s="3"/>
    </row>
    <row r="87" spans="1:76" ht="15">
      <c r="A87" s="64" t="s">
        <v>284</v>
      </c>
      <c r="B87" s="65"/>
      <c r="C87" s="65" t="s">
        <v>64</v>
      </c>
      <c r="D87" s="66">
        <v>239.12825896762905</v>
      </c>
      <c r="E87" s="68"/>
      <c r="F87" s="100" t="s">
        <v>643</v>
      </c>
      <c r="G87" s="65"/>
      <c r="H87" s="69" t="s">
        <v>284</v>
      </c>
      <c r="I87" s="70"/>
      <c r="J87" s="70"/>
      <c r="K87" s="69" t="s">
        <v>2190</v>
      </c>
      <c r="L87" s="73">
        <v>3817.030534351145</v>
      </c>
      <c r="M87" s="74">
        <v>4774.2783203125</v>
      </c>
      <c r="N87" s="74">
        <v>6739.74658203125</v>
      </c>
      <c r="O87" s="75"/>
      <c r="P87" s="76"/>
      <c r="Q87" s="76"/>
      <c r="R87" s="86"/>
      <c r="S87" s="48">
        <v>0</v>
      </c>
      <c r="T87" s="48">
        <v>3</v>
      </c>
      <c r="U87" s="49">
        <v>150</v>
      </c>
      <c r="V87" s="49">
        <v>0.020408</v>
      </c>
      <c r="W87" s="49">
        <v>9.8E-05</v>
      </c>
      <c r="X87" s="49">
        <v>1.188436</v>
      </c>
      <c r="Y87" s="49">
        <v>0.16666666666666666</v>
      </c>
      <c r="Z87" s="49">
        <v>0</v>
      </c>
      <c r="AA87" s="71">
        <v>87</v>
      </c>
      <c r="AB87" s="71"/>
      <c r="AC87" s="72"/>
      <c r="AD87" s="78" t="s">
        <v>1274</v>
      </c>
      <c r="AE87" s="78">
        <v>4856</v>
      </c>
      <c r="AF87" s="78">
        <v>2635</v>
      </c>
      <c r="AG87" s="78">
        <v>17283</v>
      </c>
      <c r="AH87" s="78">
        <v>17979</v>
      </c>
      <c r="AI87" s="78"/>
      <c r="AJ87" s="78" t="s">
        <v>1439</v>
      </c>
      <c r="AK87" s="78" t="s">
        <v>1569</v>
      </c>
      <c r="AL87" s="83" t="s">
        <v>1659</v>
      </c>
      <c r="AM87" s="78"/>
      <c r="AN87" s="80">
        <v>40814.43513888889</v>
      </c>
      <c r="AO87" s="83" t="s">
        <v>1772</v>
      </c>
      <c r="AP87" s="78" t="b">
        <v>0</v>
      </c>
      <c r="AQ87" s="78" t="b">
        <v>0</v>
      </c>
      <c r="AR87" s="78" t="b">
        <v>1</v>
      </c>
      <c r="AS87" s="78"/>
      <c r="AT87" s="78">
        <v>17</v>
      </c>
      <c r="AU87" s="83" t="s">
        <v>1852</v>
      </c>
      <c r="AV87" s="78" t="b">
        <v>0</v>
      </c>
      <c r="AW87" s="78" t="s">
        <v>1931</v>
      </c>
      <c r="AX87" s="83" t="s">
        <v>2016</v>
      </c>
      <c r="AY87" s="78" t="s">
        <v>66</v>
      </c>
      <c r="AZ87" s="78" t="str">
        <f>REPLACE(INDEX(GroupVertices[Group],MATCH(Vertices[[#This Row],[Vertex]],GroupVertices[Vertex],0)),1,1,"")</f>
        <v>2</v>
      </c>
      <c r="BA87" s="48"/>
      <c r="BB87" s="48"/>
      <c r="BC87" s="48"/>
      <c r="BD87" s="48"/>
      <c r="BE87" s="48"/>
      <c r="BF87" s="48"/>
      <c r="BG87" s="116" t="s">
        <v>2774</v>
      </c>
      <c r="BH87" s="116" t="s">
        <v>2835</v>
      </c>
      <c r="BI87" s="116" t="s">
        <v>2885</v>
      </c>
      <c r="BJ87" s="116" t="s">
        <v>2940</v>
      </c>
      <c r="BK87" s="116">
        <v>0</v>
      </c>
      <c r="BL87" s="120">
        <v>0</v>
      </c>
      <c r="BM87" s="116">
        <v>0</v>
      </c>
      <c r="BN87" s="120">
        <v>0</v>
      </c>
      <c r="BO87" s="116">
        <v>0</v>
      </c>
      <c r="BP87" s="120">
        <v>0</v>
      </c>
      <c r="BQ87" s="116">
        <v>122</v>
      </c>
      <c r="BR87" s="120">
        <v>100</v>
      </c>
      <c r="BS87" s="116">
        <v>122</v>
      </c>
      <c r="BT87" s="2"/>
      <c r="BU87" s="3"/>
      <c r="BV87" s="3"/>
      <c r="BW87" s="3"/>
      <c r="BX87" s="3"/>
    </row>
    <row r="88" spans="1:76" ht="15">
      <c r="A88" s="64" t="s">
        <v>285</v>
      </c>
      <c r="B88" s="65"/>
      <c r="C88" s="65" t="s">
        <v>64</v>
      </c>
      <c r="D88" s="66">
        <v>176.5458617672791</v>
      </c>
      <c r="E88" s="68"/>
      <c r="F88" s="100" t="s">
        <v>644</v>
      </c>
      <c r="G88" s="65"/>
      <c r="H88" s="69" t="s">
        <v>285</v>
      </c>
      <c r="I88" s="70"/>
      <c r="J88" s="70"/>
      <c r="K88" s="69" t="s">
        <v>2191</v>
      </c>
      <c r="L88" s="73">
        <v>1</v>
      </c>
      <c r="M88" s="74">
        <v>5858.16943359375</v>
      </c>
      <c r="N88" s="74">
        <v>6662.48046875</v>
      </c>
      <c r="O88" s="75"/>
      <c r="P88" s="76"/>
      <c r="Q88" s="76"/>
      <c r="R88" s="86"/>
      <c r="S88" s="48">
        <v>0</v>
      </c>
      <c r="T88" s="48">
        <v>1</v>
      </c>
      <c r="U88" s="49">
        <v>0</v>
      </c>
      <c r="V88" s="49">
        <v>0.013699</v>
      </c>
      <c r="W88" s="49">
        <v>3.3E-05</v>
      </c>
      <c r="X88" s="49">
        <v>0.50251</v>
      </c>
      <c r="Y88" s="49">
        <v>0</v>
      </c>
      <c r="Z88" s="49">
        <v>0</v>
      </c>
      <c r="AA88" s="71">
        <v>88</v>
      </c>
      <c r="AB88" s="71"/>
      <c r="AC88" s="72"/>
      <c r="AD88" s="78" t="s">
        <v>1275</v>
      </c>
      <c r="AE88" s="78">
        <v>374</v>
      </c>
      <c r="AF88" s="78">
        <v>501</v>
      </c>
      <c r="AG88" s="78">
        <v>15179</v>
      </c>
      <c r="AH88" s="78">
        <v>359</v>
      </c>
      <c r="AI88" s="78"/>
      <c r="AJ88" s="78" t="s">
        <v>1440</v>
      </c>
      <c r="AK88" s="78" t="s">
        <v>1570</v>
      </c>
      <c r="AL88" s="78"/>
      <c r="AM88" s="78"/>
      <c r="AN88" s="80">
        <v>40654.49638888889</v>
      </c>
      <c r="AO88" s="83" t="s">
        <v>1773</v>
      </c>
      <c r="AP88" s="78" t="b">
        <v>0</v>
      </c>
      <c r="AQ88" s="78" t="b">
        <v>0</v>
      </c>
      <c r="AR88" s="78" t="b">
        <v>1</v>
      </c>
      <c r="AS88" s="78"/>
      <c r="AT88" s="78">
        <v>4</v>
      </c>
      <c r="AU88" s="83" t="s">
        <v>1852</v>
      </c>
      <c r="AV88" s="78" t="b">
        <v>0</v>
      </c>
      <c r="AW88" s="78" t="s">
        <v>1931</v>
      </c>
      <c r="AX88" s="83" t="s">
        <v>2017</v>
      </c>
      <c r="AY88" s="78" t="s">
        <v>66</v>
      </c>
      <c r="AZ88" s="78" t="str">
        <f>REPLACE(INDEX(GroupVertices[Group],MATCH(Vertices[[#This Row],[Vertex]],GroupVertices[Vertex],0)),1,1,"")</f>
        <v>7</v>
      </c>
      <c r="BA88" s="48"/>
      <c r="BB88" s="48"/>
      <c r="BC88" s="48"/>
      <c r="BD88" s="48"/>
      <c r="BE88" s="48"/>
      <c r="BF88" s="48"/>
      <c r="BG88" s="116" t="s">
        <v>2769</v>
      </c>
      <c r="BH88" s="116" t="s">
        <v>2769</v>
      </c>
      <c r="BI88" s="116" t="s">
        <v>2880</v>
      </c>
      <c r="BJ88" s="116" t="s">
        <v>2880</v>
      </c>
      <c r="BK88" s="116">
        <v>0</v>
      </c>
      <c r="BL88" s="120">
        <v>0</v>
      </c>
      <c r="BM88" s="116">
        <v>0</v>
      </c>
      <c r="BN88" s="120">
        <v>0</v>
      </c>
      <c r="BO88" s="116">
        <v>0</v>
      </c>
      <c r="BP88" s="120">
        <v>0</v>
      </c>
      <c r="BQ88" s="116">
        <v>43</v>
      </c>
      <c r="BR88" s="120">
        <v>100</v>
      </c>
      <c r="BS88" s="116">
        <v>43</v>
      </c>
      <c r="BT88" s="2"/>
      <c r="BU88" s="3"/>
      <c r="BV88" s="3"/>
      <c r="BW88" s="3"/>
      <c r="BX88" s="3"/>
    </row>
    <row r="89" spans="1:76" ht="15">
      <c r="A89" s="64" t="s">
        <v>286</v>
      </c>
      <c r="B89" s="65"/>
      <c r="C89" s="65" t="s">
        <v>64</v>
      </c>
      <c r="D89" s="66">
        <v>164.72734908136482</v>
      </c>
      <c r="E89" s="68"/>
      <c r="F89" s="100" t="s">
        <v>1894</v>
      </c>
      <c r="G89" s="65"/>
      <c r="H89" s="69" t="s">
        <v>286</v>
      </c>
      <c r="I89" s="70"/>
      <c r="J89" s="70"/>
      <c r="K89" s="69" t="s">
        <v>2192</v>
      </c>
      <c r="L89" s="73">
        <v>1</v>
      </c>
      <c r="M89" s="74">
        <v>460.2095642089844</v>
      </c>
      <c r="N89" s="74">
        <v>5638.091796875</v>
      </c>
      <c r="O89" s="75"/>
      <c r="P89" s="76"/>
      <c r="Q89" s="76"/>
      <c r="R89" s="86"/>
      <c r="S89" s="48">
        <v>1</v>
      </c>
      <c r="T89" s="48">
        <v>1</v>
      </c>
      <c r="U89" s="49">
        <v>0</v>
      </c>
      <c r="V89" s="49">
        <v>0</v>
      </c>
      <c r="W89" s="49">
        <v>0</v>
      </c>
      <c r="X89" s="49">
        <v>0.999997</v>
      </c>
      <c r="Y89" s="49">
        <v>0</v>
      </c>
      <c r="Z89" s="49" t="s">
        <v>2358</v>
      </c>
      <c r="AA89" s="71">
        <v>89</v>
      </c>
      <c r="AB89" s="71"/>
      <c r="AC89" s="72"/>
      <c r="AD89" s="78" t="s">
        <v>1276</v>
      </c>
      <c r="AE89" s="78">
        <v>229</v>
      </c>
      <c r="AF89" s="78">
        <v>98</v>
      </c>
      <c r="AG89" s="78">
        <v>179</v>
      </c>
      <c r="AH89" s="78">
        <v>954</v>
      </c>
      <c r="AI89" s="78"/>
      <c r="AJ89" s="78" t="s">
        <v>1441</v>
      </c>
      <c r="AK89" s="78" t="s">
        <v>1571</v>
      </c>
      <c r="AL89" s="83" t="s">
        <v>1660</v>
      </c>
      <c r="AM89" s="78"/>
      <c r="AN89" s="80">
        <v>43547.99255787037</v>
      </c>
      <c r="AO89" s="83" t="s">
        <v>1774</v>
      </c>
      <c r="AP89" s="78" t="b">
        <v>1</v>
      </c>
      <c r="AQ89" s="78" t="b">
        <v>0</v>
      </c>
      <c r="AR89" s="78" t="b">
        <v>0</v>
      </c>
      <c r="AS89" s="78"/>
      <c r="AT89" s="78">
        <v>0</v>
      </c>
      <c r="AU89" s="78"/>
      <c r="AV89" s="78" t="b">
        <v>0</v>
      </c>
      <c r="AW89" s="78" t="s">
        <v>1931</v>
      </c>
      <c r="AX89" s="83" t="s">
        <v>2018</v>
      </c>
      <c r="AY89" s="78" t="s">
        <v>66</v>
      </c>
      <c r="AZ89" s="78" t="str">
        <f>REPLACE(INDEX(GroupVertices[Group],MATCH(Vertices[[#This Row],[Vertex]],GroupVertices[Vertex],0)),1,1,"")</f>
        <v>1</v>
      </c>
      <c r="BA89" s="48"/>
      <c r="BB89" s="48"/>
      <c r="BC89" s="48"/>
      <c r="BD89" s="48"/>
      <c r="BE89" s="48" t="s">
        <v>2731</v>
      </c>
      <c r="BF89" s="48" t="s">
        <v>2731</v>
      </c>
      <c r="BG89" s="116" t="s">
        <v>2775</v>
      </c>
      <c r="BH89" s="116" t="s">
        <v>2775</v>
      </c>
      <c r="BI89" s="116" t="s">
        <v>2886</v>
      </c>
      <c r="BJ89" s="116" t="s">
        <v>2886</v>
      </c>
      <c r="BK89" s="116">
        <v>0</v>
      </c>
      <c r="BL89" s="120">
        <v>0</v>
      </c>
      <c r="BM89" s="116">
        <v>0</v>
      </c>
      <c r="BN89" s="120">
        <v>0</v>
      </c>
      <c r="BO89" s="116">
        <v>0</v>
      </c>
      <c r="BP89" s="120">
        <v>0</v>
      </c>
      <c r="BQ89" s="116">
        <v>33</v>
      </c>
      <c r="BR89" s="120">
        <v>100</v>
      </c>
      <c r="BS89" s="116">
        <v>33</v>
      </c>
      <c r="BT89" s="2"/>
      <c r="BU89" s="3"/>
      <c r="BV89" s="3"/>
      <c r="BW89" s="3"/>
      <c r="BX89" s="3"/>
    </row>
    <row r="90" spans="1:76" ht="15">
      <c r="A90" s="64" t="s">
        <v>287</v>
      </c>
      <c r="B90" s="65"/>
      <c r="C90" s="65" t="s">
        <v>64</v>
      </c>
      <c r="D90" s="66">
        <v>170.73924759405074</v>
      </c>
      <c r="E90" s="68"/>
      <c r="F90" s="100" t="s">
        <v>645</v>
      </c>
      <c r="G90" s="65"/>
      <c r="H90" s="69" t="s">
        <v>287</v>
      </c>
      <c r="I90" s="70"/>
      <c r="J90" s="70"/>
      <c r="K90" s="69" t="s">
        <v>2193</v>
      </c>
      <c r="L90" s="73">
        <v>1680.0534351145038</v>
      </c>
      <c r="M90" s="74">
        <v>4428.9462890625</v>
      </c>
      <c r="N90" s="74">
        <v>6742.6748046875</v>
      </c>
      <c r="O90" s="75"/>
      <c r="P90" s="76"/>
      <c r="Q90" s="76"/>
      <c r="R90" s="86"/>
      <c r="S90" s="48">
        <v>0</v>
      </c>
      <c r="T90" s="48">
        <v>2</v>
      </c>
      <c r="U90" s="49">
        <v>66</v>
      </c>
      <c r="V90" s="49">
        <v>0.017857</v>
      </c>
      <c r="W90" s="49">
        <v>6.5E-05</v>
      </c>
      <c r="X90" s="49">
        <v>0.835926</v>
      </c>
      <c r="Y90" s="49">
        <v>0</v>
      </c>
      <c r="Z90" s="49">
        <v>0</v>
      </c>
      <c r="AA90" s="71">
        <v>90</v>
      </c>
      <c r="AB90" s="71"/>
      <c r="AC90" s="72"/>
      <c r="AD90" s="78" t="s">
        <v>1277</v>
      </c>
      <c r="AE90" s="78">
        <v>293</v>
      </c>
      <c r="AF90" s="78">
        <v>303</v>
      </c>
      <c r="AG90" s="78">
        <v>12272</v>
      </c>
      <c r="AH90" s="78">
        <v>542</v>
      </c>
      <c r="AI90" s="78"/>
      <c r="AJ90" s="78" t="s">
        <v>1442</v>
      </c>
      <c r="AK90" s="78" t="s">
        <v>1572</v>
      </c>
      <c r="AL90" s="83" t="s">
        <v>1661</v>
      </c>
      <c r="AM90" s="78"/>
      <c r="AN90" s="80">
        <v>40553.97641203704</v>
      </c>
      <c r="AO90" s="83" t="s">
        <v>1775</v>
      </c>
      <c r="AP90" s="78" t="b">
        <v>0</v>
      </c>
      <c r="AQ90" s="78" t="b">
        <v>0</v>
      </c>
      <c r="AR90" s="78" t="b">
        <v>0</v>
      </c>
      <c r="AS90" s="78"/>
      <c r="AT90" s="78">
        <v>8</v>
      </c>
      <c r="AU90" s="83" t="s">
        <v>1852</v>
      </c>
      <c r="AV90" s="78" t="b">
        <v>0</v>
      </c>
      <c r="AW90" s="78" t="s">
        <v>1931</v>
      </c>
      <c r="AX90" s="83" t="s">
        <v>2019</v>
      </c>
      <c r="AY90" s="78" t="s">
        <v>66</v>
      </c>
      <c r="AZ90" s="78" t="str">
        <f>REPLACE(INDEX(GroupVertices[Group],MATCH(Vertices[[#This Row],[Vertex]],GroupVertices[Vertex],0)),1,1,"")</f>
        <v>2</v>
      </c>
      <c r="BA90" s="48"/>
      <c r="BB90" s="48"/>
      <c r="BC90" s="48"/>
      <c r="BD90" s="48"/>
      <c r="BE90" s="48"/>
      <c r="BF90" s="48"/>
      <c r="BG90" s="116" t="s">
        <v>2776</v>
      </c>
      <c r="BH90" s="116" t="s">
        <v>2836</v>
      </c>
      <c r="BI90" s="116" t="s">
        <v>2887</v>
      </c>
      <c r="BJ90" s="116" t="s">
        <v>2941</v>
      </c>
      <c r="BK90" s="116">
        <v>0</v>
      </c>
      <c r="BL90" s="120">
        <v>0</v>
      </c>
      <c r="BM90" s="116">
        <v>0</v>
      </c>
      <c r="BN90" s="120">
        <v>0</v>
      </c>
      <c r="BO90" s="116">
        <v>0</v>
      </c>
      <c r="BP90" s="120">
        <v>0</v>
      </c>
      <c r="BQ90" s="116">
        <v>54</v>
      </c>
      <c r="BR90" s="120">
        <v>100</v>
      </c>
      <c r="BS90" s="116">
        <v>54</v>
      </c>
      <c r="BT90" s="2"/>
      <c r="BU90" s="3"/>
      <c r="BV90" s="3"/>
      <c r="BW90" s="3"/>
      <c r="BX90" s="3"/>
    </row>
    <row r="91" spans="1:76" ht="15">
      <c r="A91" s="64" t="s">
        <v>288</v>
      </c>
      <c r="B91" s="65"/>
      <c r="C91" s="65" t="s">
        <v>64</v>
      </c>
      <c r="D91" s="66">
        <v>181.79527559055117</v>
      </c>
      <c r="E91" s="68"/>
      <c r="F91" s="100" t="s">
        <v>646</v>
      </c>
      <c r="G91" s="65"/>
      <c r="H91" s="69" t="s">
        <v>288</v>
      </c>
      <c r="I91" s="70"/>
      <c r="J91" s="70"/>
      <c r="K91" s="69" t="s">
        <v>2194</v>
      </c>
      <c r="L91" s="73">
        <v>1</v>
      </c>
      <c r="M91" s="74">
        <v>4983.611328125</v>
      </c>
      <c r="N91" s="74">
        <v>5043.462890625</v>
      </c>
      <c r="O91" s="75"/>
      <c r="P91" s="76"/>
      <c r="Q91" s="76"/>
      <c r="R91" s="86"/>
      <c r="S91" s="48">
        <v>0</v>
      </c>
      <c r="T91" s="48">
        <v>1</v>
      </c>
      <c r="U91" s="49">
        <v>0</v>
      </c>
      <c r="V91" s="49">
        <v>0.011765</v>
      </c>
      <c r="W91" s="49">
        <v>1.5E-05</v>
      </c>
      <c r="X91" s="49">
        <v>0.505495</v>
      </c>
      <c r="Y91" s="49">
        <v>0</v>
      </c>
      <c r="Z91" s="49">
        <v>0</v>
      </c>
      <c r="AA91" s="71">
        <v>91</v>
      </c>
      <c r="AB91" s="71"/>
      <c r="AC91" s="72"/>
      <c r="AD91" s="78" t="s">
        <v>1278</v>
      </c>
      <c r="AE91" s="78">
        <v>693</v>
      </c>
      <c r="AF91" s="78">
        <v>680</v>
      </c>
      <c r="AG91" s="78">
        <v>6790</v>
      </c>
      <c r="AH91" s="78">
        <v>473</v>
      </c>
      <c r="AI91" s="78"/>
      <c r="AJ91" s="78" t="s">
        <v>1443</v>
      </c>
      <c r="AK91" s="78" t="s">
        <v>1573</v>
      </c>
      <c r="AL91" s="83" t="s">
        <v>1662</v>
      </c>
      <c r="AM91" s="78"/>
      <c r="AN91" s="80">
        <v>41792.1040162037</v>
      </c>
      <c r="AO91" s="83" t="s">
        <v>1776</v>
      </c>
      <c r="AP91" s="78" t="b">
        <v>1</v>
      </c>
      <c r="AQ91" s="78" t="b">
        <v>0</v>
      </c>
      <c r="AR91" s="78" t="b">
        <v>1</v>
      </c>
      <c r="AS91" s="78"/>
      <c r="AT91" s="78">
        <v>5</v>
      </c>
      <c r="AU91" s="83" t="s">
        <v>1852</v>
      </c>
      <c r="AV91" s="78" t="b">
        <v>0</v>
      </c>
      <c r="AW91" s="78" t="s">
        <v>1931</v>
      </c>
      <c r="AX91" s="83" t="s">
        <v>2020</v>
      </c>
      <c r="AY91" s="78" t="s">
        <v>66</v>
      </c>
      <c r="AZ91" s="78" t="str">
        <f>REPLACE(INDEX(GroupVertices[Group],MATCH(Vertices[[#This Row],[Vertex]],GroupVertices[Vertex],0)),1,1,"")</f>
        <v>2</v>
      </c>
      <c r="BA91" s="48"/>
      <c r="BB91" s="48"/>
      <c r="BC91" s="48"/>
      <c r="BD91" s="48"/>
      <c r="BE91" s="48"/>
      <c r="BF91" s="48"/>
      <c r="BG91" s="116" t="s">
        <v>2777</v>
      </c>
      <c r="BH91" s="116" t="s">
        <v>2777</v>
      </c>
      <c r="BI91" s="116" t="s">
        <v>2888</v>
      </c>
      <c r="BJ91" s="116" t="s">
        <v>2888</v>
      </c>
      <c r="BK91" s="116">
        <v>0</v>
      </c>
      <c r="BL91" s="120">
        <v>0</v>
      </c>
      <c r="BM91" s="116">
        <v>0</v>
      </c>
      <c r="BN91" s="120">
        <v>0</v>
      </c>
      <c r="BO91" s="116">
        <v>0</v>
      </c>
      <c r="BP91" s="120">
        <v>0</v>
      </c>
      <c r="BQ91" s="116">
        <v>27</v>
      </c>
      <c r="BR91" s="120">
        <v>100</v>
      </c>
      <c r="BS91" s="116">
        <v>27</v>
      </c>
      <c r="BT91" s="2"/>
      <c r="BU91" s="3"/>
      <c r="BV91" s="3"/>
      <c r="BW91" s="3"/>
      <c r="BX91" s="3"/>
    </row>
    <row r="92" spans="1:76" ht="15">
      <c r="A92" s="64" t="s">
        <v>289</v>
      </c>
      <c r="B92" s="65"/>
      <c r="C92" s="65" t="s">
        <v>64</v>
      </c>
      <c r="D92" s="66">
        <v>199.56703412073492</v>
      </c>
      <c r="E92" s="68"/>
      <c r="F92" s="100" t="s">
        <v>647</v>
      </c>
      <c r="G92" s="65"/>
      <c r="H92" s="69" t="s">
        <v>289</v>
      </c>
      <c r="I92" s="70"/>
      <c r="J92" s="70"/>
      <c r="K92" s="69" t="s">
        <v>2195</v>
      </c>
      <c r="L92" s="73">
        <v>1</v>
      </c>
      <c r="M92" s="74">
        <v>4162.796875</v>
      </c>
      <c r="N92" s="74">
        <v>5053.48193359375</v>
      </c>
      <c r="O92" s="75"/>
      <c r="P92" s="76"/>
      <c r="Q92" s="76"/>
      <c r="R92" s="86"/>
      <c r="S92" s="48">
        <v>0</v>
      </c>
      <c r="T92" s="48">
        <v>1</v>
      </c>
      <c r="U92" s="49">
        <v>0</v>
      </c>
      <c r="V92" s="49">
        <v>0.011765</v>
      </c>
      <c r="W92" s="49">
        <v>1.5E-05</v>
      </c>
      <c r="X92" s="49">
        <v>0.505495</v>
      </c>
      <c r="Y92" s="49">
        <v>0</v>
      </c>
      <c r="Z92" s="49">
        <v>0</v>
      </c>
      <c r="AA92" s="71">
        <v>92</v>
      </c>
      <c r="AB92" s="71"/>
      <c r="AC92" s="72"/>
      <c r="AD92" s="78" t="s">
        <v>1279</v>
      </c>
      <c r="AE92" s="78">
        <v>1750</v>
      </c>
      <c r="AF92" s="78">
        <v>1286</v>
      </c>
      <c r="AG92" s="78">
        <v>176732</v>
      </c>
      <c r="AH92" s="78">
        <v>5573</v>
      </c>
      <c r="AI92" s="78"/>
      <c r="AJ92" s="78" t="s">
        <v>1444</v>
      </c>
      <c r="AK92" s="78" t="s">
        <v>1574</v>
      </c>
      <c r="AL92" s="83" t="s">
        <v>1663</v>
      </c>
      <c r="AM92" s="78"/>
      <c r="AN92" s="80">
        <v>40205.8296875</v>
      </c>
      <c r="AO92" s="83" t="s">
        <v>1777</v>
      </c>
      <c r="AP92" s="78" t="b">
        <v>0</v>
      </c>
      <c r="AQ92" s="78" t="b">
        <v>0</v>
      </c>
      <c r="AR92" s="78" t="b">
        <v>0</v>
      </c>
      <c r="AS92" s="78"/>
      <c r="AT92" s="78">
        <v>15</v>
      </c>
      <c r="AU92" s="83" t="s">
        <v>1853</v>
      </c>
      <c r="AV92" s="78" t="b">
        <v>0</v>
      </c>
      <c r="AW92" s="78" t="s">
        <v>1931</v>
      </c>
      <c r="AX92" s="83" t="s">
        <v>2021</v>
      </c>
      <c r="AY92" s="78" t="s">
        <v>66</v>
      </c>
      <c r="AZ92" s="78" t="str">
        <f>REPLACE(INDEX(GroupVertices[Group],MATCH(Vertices[[#This Row],[Vertex]],GroupVertices[Vertex],0)),1,1,"")</f>
        <v>2</v>
      </c>
      <c r="BA92" s="48"/>
      <c r="BB92" s="48"/>
      <c r="BC92" s="48"/>
      <c r="BD92" s="48"/>
      <c r="BE92" s="48"/>
      <c r="BF92" s="48"/>
      <c r="BG92" s="116" t="s">
        <v>2777</v>
      </c>
      <c r="BH92" s="116" t="s">
        <v>2777</v>
      </c>
      <c r="BI92" s="116" t="s">
        <v>2888</v>
      </c>
      <c r="BJ92" s="116" t="s">
        <v>2888</v>
      </c>
      <c r="BK92" s="116">
        <v>0</v>
      </c>
      <c r="BL92" s="120">
        <v>0</v>
      </c>
      <c r="BM92" s="116">
        <v>0</v>
      </c>
      <c r="BN92" s="120">
        <v>0</v>
      </c>
      <c r="BO92" s="116">
        <v>0</v>
      </c>
      <c r="BP92" s="120">
        <v>0</v>
      </c>
      <c r="BQ92" s="116">
        <v>27</v>
      </c>
      <c r="BR92" s="120">
        <v>100</v>
      </c>
      <c r="BS92" s="116">
        <v>27</v>
      </c>
      <c r="BT92" s="2"/>
      <c r="BU92" s="3"/>
      <c r="BV92" s="3"/>
      <c r="BW92" s="3"/>
      <c r="BX92" s="3"/>
    </row>
    <row r="93" spans="1:76" ht="15">
      <c r="A93" s="64" t="s">
        <v>290</v>
      </c>
      <c r="B93" s="65"/>
      <c r="C93" s="65" t="s">
        <v>64</v>
      </c>
      <c r="D93" s="66">
        <v>174.90358705161856</v>
      </c>
      <c r="E93" s="68"/>
      <c r="F93" s="100" t="s">
        <v>648</v>
      </c>
      <c r="G93" s="65"/>
      <c r="H93" s="69" t="s">
        <v>290</v>
      </c>
      <c r="I93" s="70"/>
      <c r="J93" s="70"/>
      <c r="K93" s="69" t="s">
        <v>2196</v>
      </c>
      <c r="L93" s="73">
        <v>1</v>
      </c>
      <c r="M93" s="74">
        <v>5305.3349609375</v>
      </c>
      <c r="N93" s="74">
        <v>5382.09228515625</v>
      </c>
      <c r="O93" s="75"/>
      <c r="P93" s="76"/>
      <c r="Q93" s="76"/>
      <c r="R93" s="86"/>
      <c r="S93" s="48">
        <v>0</v>
      </c>
      <c r="T93" s="48">
        <v>1</v>
      </c>
      <c r="U93" s="49">
        <v>0</v>
      </c>
      <c r="V93" s="49">
        <v>0.011765</v>
      </c>
      <c r="W93" s="49">
        <v>1.5E-05</v>
      </c>
      <c r="X93" s="49">
        <v>0.505495</v>
      </c>
      <c r="Y93" s="49">
        <v>0</v>
      </c>
      <c r="Z93" s="49">
        <v>0</v>
      </c>
      <c r="AA93" s="71">
        <v>93</v>
      </c>
      <c r="AB93" s="71"/>
      <c r="AC93" s="72"/>
      <c r="AD93" s="78" t="s">
        <v>1280</v>
      </c>
      <c r="AE93" s="78">
        <v>509</v>
      </c>
      <c r="AF93" s="78">
        <v>445</v>
      </c>
      <c r="AG93" s="78">
        <v>5562</v>
      </c>
      <c r="AH93" s="78">
        <v>24115</v>
      </c>
      <c r="AI93" s="78"/>
      <c r="AJ93" s="78" t="s">
        <v>1445</v>
      </c>
      <c r="AK93" s="78" t="s">
        <v>1575</v>
      </c>
      <c r="AL93" s="78"/>
      <c r="AM93" s="78"/>
      <c r="AN93" s="80">
        <v>42892.22274305556</v>
      </c>
      <c r="AO93" s="83" t="s">
        <v>1778</v>
      </c>
      <c r="AP93" s="78" t="b">
        <v>1</v>
      </c>
      <c r="AQ93" s="78" t="b">
        <v>0</v>
      </c>
      <c r="AR93" s="78" t="b">
        <v>0</v>
      </c>
      <c r="AS93" s="78"/>
      <c r="AT93" s="78">
        <v>6</v>
      </c>
      <c r="AU93" s="78"/>
      <c r="AV93" s="78" t="b">
        <v>0</v>
      </c>
      <c r="AW93" s="78" t="s">
        <v>1931</v>
      </c>
      <c r="AX93" s="83" t="s">
        <v>2022</v>
      </c>
      <c r="AY93" s="78" t="s">
        <v>66</v>
      </c>
      <c r="AZ93" s="78" t="str">
        <f>REPLACE(INDEX(GroupVertices[Group],MATCH(Vertices[[#This Row],[Vertex]],GroupVertices[Vertex],0)),1,1,"")</f>
        <v>2</v>
      </c>
      <c r="BA93" s="48"/>
      <c r="BB93" s="48"/>
      <c r="BC93" s="48"/>
      <c r="BD93" s="48"/>
      <c r="BE93" s="48"/>
      <c r="BF93" s="48"/>
      <c r="BG93" s="116" t="s">
        <v>2777</v>
      </c>
      <c r="BH93" s="116" t="s">
        <v>2777</v>
      </c>
      <c r="BI93" s="116" t="s">
        <v>2888</v>
      </c>
      <c r="BJ93" s="116" t="s">
        <v>2888</v>
      </c>
      <c r="BK93" s="116">
        <v>0</v>
      </c>
      <c r="BL93" s="120">
        <v>0</v>
      </c>
      <c r="BM93" s="116">
        <v>0</v>
      </c>
      <c r="BN93" s="120">
        <v>0</v>
      </c>
      <c r="BO93" s="116">
        <v>0</v>
      </c>
      <c r="BP93" s="120">
        <v>0</v>
      </c>
      <c r="BQ93" s="116">
        <v>27</v>
      </c>
      <c r="BR93" s="120">
        <v>100</v>
      </c>
      <c r="BS93" s="116">
        <v>27</v>
      </c>
      <c r="BT93" s="2"/>
      <c r="BU93" s="3"/>
      <c r="BV93" s="3"/>
      <c r="BW93" s="3"/>
      <c r="BX93" s="3"/>
    </row>
    <row r="94" spans="1:76" ht="15">
      <c r="A94" s="64" t="s">
        <v>292</v>
      </c>
      <c r="B94" s="65"/>
      <c r="C94" s="65" t="s">
        <v>64</v>
      </c>
      <c r="D94" s="66">
        <v>171.26712160979878</v>
      </c>
      <c r="E94" s="68"/>
      <c r="F94" s="100" t="s">
        <v>649</v>
      </c>
      <c r="G94" s="65"/>
      <c r="H94" s="69" t="s">
        <v>292</v>
      </c>
      <c r="I94" s="70"/>
      <c r="J94" s="70"/>
      <c r="K94" s="69" t="s">
        <v>2197</v>
      </c>
      <c r="L94" s="73">
        <v>1</v>
      </c>
      <c r="M94" s="74">
        <v>4571.0498046875</v>
      </c>
      <c r="N94" s="74">
        <v>4905.3916015625</v>
      </c>
      <c r="O94" s="75"/>
      <c r="P94" s="76"/>
      <c r="Q94" s="76"/>
      <c r="R94" s="86"/>
      <c r="S94" s="48">
        <v>0</v>
      </c>
      <c r="T94" s="48">
        <v>1</v>
      </c>
      <c r="U94" s="49">
        <v>0</v>
      </c>
      <c r="V94" s="49">
        <v>0.011765</v>
      </c>
      <c r="W94" s="49">
        <v>1.5E-05</v>
      </c>
      <c r="X94" s="49">
        <v>0.505495</v>
      </c>
      <c r="Y94" s="49">
        <v>0</v>
      </c>
      <c r="Z94" s="49">
        <v>0</v>
      </c>
      <c r="AA94" s="71">
        <v>94</v>
      </c>
      <c r="AB94" s="71"/>
      <c r="AC94" s="72"/>
      <c r="AD94" s="78" t="s">
        <v>1281</v>
      </c>
      <c r="AE94" s="78">
        <v>466</v>
      </c>
      <c r="AF94" s="78">
        <v>321</v>
      </c>
      <c r="AG94" s="78">
        <v>6274</v>
      </c>
      <c r="AH94" s="78">
        <v>9757</v>
      </c>
      <c r="AI94" s="78"/>
      <c r="AJ94" s="78" t="s">
        <v>1446</v>
      </c>
      <c r="AK94" s="78" t="s">
        <v>1576</v>
      </c>
      <c r="AL94" s="78"/>
      <c r="AM94" s="78"/>
      <c r="AN94" s="80">
        <v>42459.14100694445</v>
      </c>
      <c r="AO94" s="83" t="s">
        <v>1779</v>
      </c>
      <c r="AP94" s="78" t="b">
        <v>1</v>
      </c>
      <c r="AQ94" s="78" t="b">
        <v>0</v>
      </c>
      <c r="AR94" s="78" t="b">
        <v>1</v>
      </c>
      <c r="AS94" s="78"/>
      <c r="AT94" s="78">
        <v>0</v>
      </c>
      <c r="AU94" s="78"/>
      <c r="AV94" s="78" t="b">
        <v>0</v>
      </c>
      <c r="AW94" s="78" t="s">
        <v>1931</v>
      </c>
      <c r="AX94" s="83" t="s">
        <v>2023</v>
      </c>
      <c r="AY94" s="78" t="s">
        <v>66</v>
      </c>
      <c r="AZ94" s="78" t="str">
        <f>REPLACE(INDEX(GroupVertices[Group],MATCH(Vertices[[#This Row],[Vertex]],GroupVertices[Vertex],0)),1,1,"")</f>
        <v>2</v>
      </c>
      <c r="BA94" s="48"/>
      <c r="BB94" s="48"/>
      <c r="BC94" s="48"/>
      <c r="BD94" s="48"/>
      <c r="BE94" s="48"/>
      <c r="BF94" s="48"/>
      <c r="BG94" s="116" t="s">
        <v>2777</v>
      </c>
      <c r="BH94" s="116" t="s">
        <v>2777</v>
      </c>
      <c r="BI94" s="116" t="s">
        <v>2888</v>
      </c>
      <c r="BJ94" s="116" t="s">
        <v>2888</v>
      </c>
      <c r="BK94" s="116">
        <v>0</v>
      </c>
      <c r="BL94" s="120">
        <v>0</v>
      </c>
      <c r="BM94" s="116">
        <v>0</v>
      </c>
      <c r="BN94" s="120">
        <v>0</v>
      </c>
      <c r="BO94" s="116">
        <v>0</v>
      </c>
      <c r="BP94" s="120">
        <v>0</v>
      </c>
      <c r="BQ94" s="116">
        <v>27</v>
      </c>
      <c r="BR94" s="120">
        <v>100</v>
      </c>
      <c r="BS94" s="116">
        <v>27</v>
      </c>
      <c r="BT94" s="2"/>
      <c r="BU94" s="3"/>
      <c r="BV94" s="3"/>
      <c r="BW94" s="3"/>
      <c r="BX94" s="3"/>
    </row>
    <row r="95" spans="1:76" ht="15">
      <c r="A95" s="64" t="s">
        <v>293</v>
      </c>
      <c r="B95" s="65"/>
      <c r="C95" s="65" t="s">
        <v>64</v>
      </c>
      <c r="D95" s="66">
        <v>183.1736132983377</v>
      </c>
      <c r="E95" s="68"/>
      <c r="F95" s="100" t="s">
        <v>650</v>
      </c>
      <c r="G95" s="65"/>
      <c r="H95" s="69" t="s">
        <v>293</v>
      </c>
      <c r="I95" s="70"/>
      <c r="J95" s="70"/>
      <c r="K95" s="69" t="s">
        <v>2198</v>
      </c>
      <c r="L95" s="73">
        <v>1</v>
      </c>
      <c r="M95" s="74">
        <v>6478.64111328125</v>
      </c>
      <c r="N95" s="74">
        <v>6799.31982421875</v>
      </c>
      <c r="O95" s="75"/>
      <c r="P95" s="76"/>
      <c r="Q95" s="76"/>
      <c r="R95" s="86"/>
      <c r="S95" s="48">
        <v>0</v>
      </c>
      <c r="T95" s="48">
        <v>1</v>
      </c>
      <c r="U95" s="49">
        <v>0</v>
      </c>
      <c r="V95" s="49">
        <v>0.013699</v>
      </c>
      <c r="W95" s="49">
        <v>3.3E-05</v>
      </c>
      <c r="X95" s="49">
        <v>0.50251</v>
      </c>
      <c r="Y95" s="49">
        <v>0</v>
      </c>
      <c r="Z95" s="49">
        <v>0</v>
      </c>
      <c r="AA95" s="71">
        <v>95</v>
      </c>
      <c r="AB95" s="71"/>
      <c r="AC95" s="72"/>
      <c r="AD95" s="78" t="s">
        <v>1282</v>
      </c>
      <c r="AE95" s="78">
        <v>1125</v>
      </c>
      <c r="AF95" s="78">
        <v>727</v>
      </c>
      <c r="AG95" s="78">
        <v>8717</v>
      </c>
      <c r="AH95" s="78">
        <v>7268</v>
      </c>
      <c r="AI95" s="78"/>
      <c r="AJ95" s="78" t="s">
        <v>1447</v>
      </c>
      <c r="AK95" s="78" t="s">
        <v>1577</v>
      </c>
      <c r="AL95" s="83" t="s">
        <v>1664</v>
      </c>
      <c r="AM95" s="78"/>
      <c r="AN95" s="80">
        <v>40397.25184027778</v>
      </c>
      <c r="AO95" s="83" t="s">
        <v>1780</v>
      </c>
      <c r="AP95" s="78" t="b">
        <v>1</v>
      </c>
      <c r="AQ95" s="78" t="b">
        <v>0</v>
      </c>
      <c r="AR95" s="78" t="b">
        <v>0</v>
      </c>
      <c r="AS95" s="78"/>
      <c r="AT95" s="78">
        <v>10</v>
      </c>
      <c r="AU95" s="83" t="s">
        <v>1852</v>
      </c>
      <c r="AV95" s="78" t="b">
        <v>0</v>
      </c>
      <c r="AW95" s="78" t="s">
        <v>1931</v>
      </c>
      <c r="AX95" s="83" t="s">
        <v>2024</v>
      </c>
      <c r="AY95" s="78" t="s">
        <v>66</v>
      </c>
      <c r="AZ95" s="78" t="str">
        <f>REPLACE(INDEX(GroupVertices[Group],MATCH(Vertices[[#This Row],[Vertex]],GroupVertices[Vertex],0)),1,1,"")</f>
        <v>7</v>
      </c>
      <c r="BA95" s="48"/>
      <c r="BB95" s="48"/>
      <c r="BC95" s="48"/>
      <c r="BD95" s="48"/>
      <c r="BE95" s="48"/>
      <c r="BF95" s="48"/>
      <c r="BG95" s="116" t="s">
        <v>2778</v>
      </c>
      <c r="BH95" s="116" t="s">
        <v>2778</v>
      </c>
      <c r="BI95" s="116" t="s">
        <v>2889</v>
      </c>
      <c r="BJ95" s="116" t="s">
        <v>2889</v>
      </c>
      <c r="BK95" s="116">
        <v>0</v>
      </c>
      <c r="BL95" s="120">
        <v>0</v>
      </c>
      <c r="BM95" s="116">
        <v>0</v>
      </c>
      <c r="BN95" s="120">
        <v>0</v>
      </c>
      <c r="BO95" s="116">
        <v>0</v>
      </c>
      <c r="BP95" s="120">
        <v>0</v>
      </c>
      <c r="BQ95" s="116">
        <v>26</v>
      </c>
      <c r="BR95" s="120">
        <v>100</v>
      </c>
      <c r="BS95" s="116">
        <v>26</v>
      </c>
      <c r="BT95" s="2"/>
      <c r="BU95" s="3"/>
      <c r="BV95" s="3"/>
      <c r="BW95" s="3"/>
      <c r="BX95" s="3"/>
    </row>
    <row r="96" spans="1:76" ht="15">
      <c r="A96" s="64" t="s">
        <v>295</v>
      </c>
      <c r="B96" s="65"/>
      <c r="C96" s="65" t="s">
        <v>64</v>
      </c>
      <c r="D96" s="66">
        <v>187.51391076115485</v>
      </c>
      <c r="E96" s="68"/>
      <c r="F96" s="100" t="s">
        <v>652</v>
      </c>
      <c r="G96" s="65"/>
      <c r="H96" s="69" t="s">
        <v>295</v>
      </c>
      <c r="I96" s="70"/>
      <c r="J96" s="70"/>
      <c r="K96" s="69" t="s">
        <v>2199</v>
      </c>
      <c r="L96" s="73">
        <v>1</v>
      </c>
      <c r="M96" s="74">
        <v>5976.25537109375</v>
      </c>
      <c r="N96" s="74">
        <v>4505.431640625</v>
      </c>
      <c r="O96" s="75"/>
      <c r="P96" s="76"/>
      <c r="Q96" s="76"/>
      <c r="R96" s="86"/>
      <c r="S96" s="48">
        <v>0</v>
      </c>
      <c r="T96" s="48">
        <v>1</v>
      </c>
      <c r="U96" s="49">
        <v>0</v>
      </c>
      <c r="V96" s="49">
        <v>0.013699</v>
      </c>
      <c r="W96" s="49">
        <v>3.3E-05</v>
      </c>
      <c r="X96" s="49">
        <v>0.50251</v>
      </c>
      <c r="Y96" s="49">
        <v>0</v>
      </c>
      <c r="Z96" s="49">
        <v>0</v>
      </c>
      <c r="AA96" s="71">
        <v>96</v>
      </c>
      <c r="AB96" s="71"/>
      <c r="AC96" s="72"/>
      <c r="AD96" s="78" t="s">
        <v>1283</v>
      </c>
      <c r="AE96" s="78">
        <v>842</v>
      </c>
      <c r="AF96" s="78">
        <v>875</v>
      </c>
      <c r="AG96" s="78">
        <v>12725</v>
      </c>
      <c r="AH96" s="78">
        <v>8906</v>
      </c>
      <c r="AI96" s="78"/>
      <c r="AJ96" s="78" t="s">
        <v>1448</v>
      </c>
      <c r="AK96" s="78" t="s">
        <v>1578</v>
      </c>
      <c r="AL96" s="83" t="s">
        <v>1665</v>
      </c>
      <c r="AM96" s="78"/>
      <c r="AN96" s="80">
        <v>40444.13458333333</v>
      </c>
      <c r="AO96" s="83" t="s">
        <v>1781</v>
      </c>
      <c r="AP96" s="78" t="b">
        <v>0</v>
      </c>
      <c r="AQ96" s="78" t="b">
        <v>0</v>
      </c>
      <c r="AR96" s="78" t="b">
        <v>1</v>
      </c>
      <c r="AS96" s="78"/>
      <c r="AT96" s="78">
        <v>4</v>
      </c>
      <c r="AU96" s="83" t="s">
        <v>1852</v>
      </c>
      <c r="AV96" s="78" t="b">
        <v>0</v>
      </c>
      <c r="AW96" s="78" t="s">
        <v>1931</v>
      </c>
      <c r="AX96" s="83" t="s">
        <v>2025</v>
      </c>
      <c r="AY96" s="78" t="s">
        <v>66</v>
      </c>
      <c r="AZ96" s="78" t="str">
        <f>REPLACE(INDEX(GroupVertices[Group],MATCH(Vertices[[#This Row],[Vertex]],GroupVertices[Vertex],0)),1,1,"")</f>
        <v>7</v>
      </c>
      <c r="BA96" s="48"/>
      <c r="BB96" s="48"/>
      <c r="BC96" s="48"/>
      <c r="BD96" s="48"/>
      <c r="BE96" s="48"/>
      <c r="BF96" s="48"/>
      <c r="BG96" s="116" t="s">
        <v>2778</v>
      </c>
      <c r="BH96" s="116" t="s">
        <v>2778</v>
      </c>
      <c r="BI96" s="116" t="s">
        <v>2889</v>
      </c>
      <c r="BJ96" s="116" t="s">
        <v>2889</v>
      </c>
      <c r="BK96" s="116">
        <v>0</v>
      </c>
      <c r="BL96" s="120">
        <v>0</v>
      </c>
      <c r="BM96" s="116">
        <v>0</v>
      </c>
      <c r="BN96" s="120">
        <v>0</v>
      </c>
      <c r="BO96" s="116">
        <v>0</v>
      </c>
      <c r="BP96" s="120">
        <v>0</v>
      </c>
      <c r="BQ96" s="116">
        <v>26</v>
      </c>
      <c r="BR96" s="120">
        <v>100</v>
      </c>
      <c r="BS96" s="116">
        <v>26</v>
      </c>
      <c r="BT96" s="2"/>
      <c r="BU96" s="3"/>
      <c r="BV96" s="3"/>
      <c r="BW96" s="3"/>
      <c r="BX96" s="3"/>
    </row>
    <row r="97" spans="1:76" ht="15">
      <c r="A97" s="64" t="s">
        <v>296</v>
      </c>
      <c r="B97" s="65"/>
      <c r="C97" s="65" t="s">
        <v>64</v>
      </c>
      <c r="D97" s="66">
        <v>184.4053193350831</v>
      </c>
      <c r="E97" s="68"/>
      <c r="F97" s="100" t="s">
        <v>1895</v>
      </c>
      <c r="G97" s="65"/>
      <c r="H97" s="69" t="s">
        <v>296</v>
      </c>
      <c r="I97" s="70"/>
      <c r="J97" s="70"/>
      <c r="K97" s="69" t="s">
        <v>2200</v>
      </c>
      <c r="L97" s="73">
        <v>1</v>
      </c>
      <c r="M97" s="74">
        <v>990.8040771484375</v>
      </c>
      <c r="N97" s="74">
        <v>3856.7568359375</v>
      </c>
      <c r="O97" s="75"/>
      <c r="P97" s="76"/>
      <c r="Q97" s="76"/>
      <c r="R97" s="86"/>
      <c r="S97" s="48">
        <v>1</v>
      </c>
      <c r="T97" s="48">
        <v>1</v>
      </c>
      <c r="U97" s="49">
        <v>0</v>
      </c>
      <c r="V97" s="49">
        <v>0</v>
      </c>
      <c r="W97" s="49">
        <v>0</v>
      </c>
      <c r="X97" s="49">
        <v>0.999997</v>
      </c>
      <c r="Y97" s="49">
        <v>0</v>
      </c>
      <c r="Z97" s="49" t="s">
        <v>2358</v>
      </c>
      <c r="AA97" s="71">
        <v>97</v>
      </c>
      <c r="AB97" s="71"/>
      <c r="AC97" s="72"/>
      <c r="AD97" s="78" t="s">
        <v>1284</v>
      </c>
      <c r="AE97" s="78">
        <v>492</v>
      </c>
      <c r="AF97" s="78">
        <v>769</v>
      </c>
      <c r="AG97" s="78">
        <v>4916</v>
      </c>
      <c r="AH97" s="78">
        <v>937</v>
      </c>
      <c r="AI97" s="78"/>
      <c r="AJ97" s="78" t="s">
        <v>1449</v>
      </c>
      <c r="AK97" s="78"/>
      <c r="AL97" s="83" t="s">
        <v>1666</v>
      </c>
      <c r="AM97" s="78"/>
      <c r="AN97" s="80">
        <v>40910.51094907407</v>
      </c>
      <c r="AO97" s="83" t="s">
        <v>1782</v>
      </c>
      <c r="AP97" s="78" t="b">
        <v>0</v>
      </c>
      <c r="AQ97" s="78" t="b">
        <v>0</v>
      </c>
      <c r="AR97" s="78" t="b">
        <v>1</v>
      </c>
      <c r="AS97" s="78"/>
      <c r="AT97" s="78">
        <v>105</v>
      </c>
      <c r="AU97" s="83" t="s">
        <v>1858</v>
      </c>
      <c r="AV97" s="78" t="b">
        <v>0</v>
      </c>
      <c r="AW97" s="78" t="s">
        <v>1931</v>
      </c>
      <c r="AX97" s="83" t="s">
        <v>2026</v>
      </c>
      <c r="AY97" s="78" t="s">
        <v>66</v>
      </c>
      <c r="AZ97" s="78" t="str">
        <f>REPLACE(INDEX(GroupVertices[Group],MATCH(Vertices[[#This Row],[Vertex]],GroupVertices[Vertex],0)),1,1,"")</f>
        <v>1</v>
      </c>
      <c r="BA97" s="48"/>
      <c r="BB97" s="48"/>
      <c r="BC97" s="48"/>
      <c r="BD97" s="48"/>
      <c r="BE97" s="48" t="s">
        <v>533</v>
      </c>
      <c r="BF97" s="48" t="s">
        <v>533</v>
      </c>
      <c r="BG97" s="116" t="s">
        <v>2779</v>
      </c>
      <c r="BH97" s="116" t="s">
        <v>2779</v>
      </c>
      <c r="BI97" s="116" t="s">
        <v>2890</v>
      </c>
      <c r="BJ97" s="116" t="s">
        <v>2890</v>
      </c>
      <c r="BK97" s="116">
        <v>1</v>
      </c>
      <c r="BL97" s="120">
        <v>4.761904761904762</v>
      </c>
      <c r="BM97" s="116">
        <v>1</v>
      </c>
      <c r="BN97" s="120">
        <v>4.761904761904762</v>
      </c>
      <c r="BO97" s="116">
        <v>0</v>
      </c>
      <c r="BP97" s="120">
        <v>0</v>
      </c>
      <c r="BQ97" s="116">
        <v>19</v>
      </c>
      <c r="BR97" s="120">
        <v>90.47619047619048</v>
      </c>
      <c r="BS97" s="116">
        <v>21</v>
      </c>
      <c r="BT97" s="2"/>
      <c r="BU97" s="3"/>
      <c r="BV97" s="3"/>
      <c r="BW97" s="3"/>
      <c r="BX97" s="3"/>
    </row>
    <row r="98" spans="1:76" ht="15">
      <c r="A98" s="64" t="s">
        <v>297</v>
      </c>
      <c r="B98" s="65"/>
      <c r="C98" s="65" t="s">
        <v>64</v>
      </c>
      <c r="D98" s="66">
        <v>162.4985476815398</v>
      </c>
      <c r="E98" s="68"/>
      <c r="F98" s="100" t="s">
        <v>653</v>
      </c>
      <c r="G98" s="65"/>
      <c r="H98" s="69" t="s">
        <v>297</v>
      </c>
      <c r="I98" s="70"/>
      <c r="J98" s="70"/>
      <c r="K98" s="69" t="s">
        <v>2201</v>
      </c>
      <c r="L98" s="73">
        <v>1</v>
      </c>
      <c r="M98" s="74">
        <v>460.2095642089844</v>
      </c>
      <c r="N98" s="74">
        <v>3856.7568359375</v>
      </c>
      <c r="O98" s="75"/>
      <c r="P98" s="76"/>
      <c r="Q98" s="76"/>
      <c r="R98" s="86"/>
      <c r="S98" s="48">
        <v>1</v>
      </c>
      <c r="T98" s="48">
        <v>1</v>
      </c>
      <c r="U98" s="49">
        <v>0</v>
      </c>
      <c r="V98" s="49">
        <v>0</v>
      </c>
      <c r="W98" s="49">
        <v>0</v>
      </c>
      <c r="X98" s="49">
        <v>0.999997</v>
      </c>
      <c r="Y98" s="49">
        <v>0</v>
      </c>
      <c r="Z98" s="49" t="s">
        <v>2358</v>
      </c>
      <c r="AA98" s="71">
        <v>98</v>
      </c>
      <c r="AB98" s="71"/>
      <c r="AC98" s="72"/>
      <c r="AD98" s="78" t="s">
        <v>1285</v>
      </c>
      <c r="AE98" s="78">
        <v>168</v>
      </c>
      <c r="AF98" s="78">
        <v>22</v>
      </c>
      <c r="AG98" s="78">
        <v>820</v>
      </c>
      <c r="AH98" s="78">
        <v>567</v>
      </c>
      <c r="AI98" s="78"/>
      <c r="AJ98" s="78"/>
      <c r="AK98" s="78"/>
      <c r="AL98" s="78"/>
      <c r="AM98" s="78"/>
      <c r="AN98" s="80">
        <v>42954.84054398148</v>
      </c>
      <c r="AO98" s="78"/>
      <c r="AP98" s="78" t="b">
        <v>1</v>
      </c>
      <c r="AQ98" s="78" t="b">
        <v>0</v>
      </c>
      <c r="AR98" s="78" t="b">
        <v>0</v>
      </c>
      <c r="AS98" s="78"/>
      <c r="AT98" s="78">
        <v>0</v>
      </c>
      <c r="AU98" s="78"/>
      <c r="AV98" s="78" t="b">
        <v>0</v>
      </c>
      <c r="AW98" s="78" t="s">
        <v>1931</v>
      </c>
      <c r="AX98" s="83" t="s">
        <v>2027</v>
      </c>
      <c r="AY98" s="78" t="s">
        <v>66</v>
      </c>
      <c r="AZ98" s="78" t="str">
        <f>REPLACE(INDEX(GroupVertices[Group],MATCH(Vertices[[#This Row],[Vertex]],GroupVertices[Vertex],0)),1,1,"")</f>
        <v>1</v>
      </c>
      <c r="BA98" s="48" t="s">
        <v>498</v>
      </c>
      <c r="BB98" s="48" t="s">
        <v>498</v>
      </c>
      <c r="BC98" s="48" t="s">
        <v>520</v>
      </c>
      <c r="BD98" s="48" t="s">
        <v>520</v>
      </c>
      <c r="BE98" s="48"/>
      <c r="BF98" s="48"/>
      <c r="BG98" s="116" t="s">
        <v>2780</v>
      </c>
      <c r="BH98" s="116" t="s">
        <v>2780</v>
      </c>
      <c r="BI98" s="116" t="s">
        <v>2891</v>
      </c>
      <c r="BJ98" s="116" t="s">
        <v>2891</v>
      </c>
      <c r="BK98" s="116">
        <v>0</v>
      </c>
      <c r="BL98" s="120">
        <v>0</v>
      </c>
      <c r="BM98" s="116">
        <v>1</v>
      </c>
      <c r="BN98" s="120">
        <v>5.882352941176471</v>
      </c>
      <c r="BO98" s="116">
        <v>0</v>
      </c>
      <c r="BP98" s="120">
        <v>0</v>
      </c>
      <c r="BQ98" s="116">
        <v>16</v>
      </c>
      <c r="BR98" s="120">
        <v>94.11764705882354</v>
      </c>
      <c r="BS98" s="116">
        <v>17</v>
      </c>
      <c r="BT98" s="2"/>
      <c r="BU98" s="3"/>
      <c r="BV98" s="3"/>
      <c r="BW98" s="3"/>
      <c r="BX98" s="3"/>
    </row>
    <row r="99" spans="1:76" ht="15">
      <c r="A99" s="64" t="s">
        <v>298</v>
      </c>
      <c r="B99" s="65"/>
      <c r="C99" s="65" t="s">
        <v>64</v>
      </c>
      <c r="D99" s="66">
        <v>172.32286964129483</v>
      </c>
      <c r="E99" s="68"/>
      <c r="F99" s="100" t="s">
        <v>1896</v>
      </c>
      <c r="G99" s="65"/>
      <c r="H99" s="69" t="s">
        <v>298</v>
      </c>
      <c r="I99" s="70"/>
      <c r="J99" s="70"/>
      <c r="K99" s="69" t="s">
        <v>2202</v>
      </c>
      <c r="L99" s="73">
        <v>1</v>
      </c>
      <c r="M99" s="74">
        <v>1521.398681640625</v>
      </c>
      <c r="N99" s="74">
        <v>3856.7568359375</v>
      </c>
      <c r="O99" s="75"/>
      <c r="P99" s="76"/>
      <c r="Q99" s="76"/>
      <c r="R99" s="86"/>
      <c r="S99" s="48">
        <v>1</v>
      </c>
      <c r="T99" s="48">
        <v>1</v>
      </c>
      <c r="U99" s="49">
        <v>0</v>
      </c>
      <c r="V99" s="49">
        <v>0</v>
      </c>
      <c r="W99" s="49">
        <v>0</v>
      </c>
      <c r="X99" s="49">
        <v>0.999997</v>
      </c>
      <c r="Y99" s="49">
        <v>0</v>
      </c>
      <c r="Z99" s="49" t="s">
        <v>2358</v>
      </c>
      <c r="AA99" s="71">
        <v>99</v>
      </c>
      <c r="AB99" s="71"/>
      <c r="AC99" s="72"/>
      <c r="AD99" s="78" t="s">
        <v>1286</v>
      </c>
      <c r="AE99" s="78">
        <v>588</v>
      </c>
      <c r="AF99" s="78">
        <v>357</v>
      </c>
      <c r="AG99" s="78">
        <v>16748</v>
      </c>
      <c r="AH99" s="78">
        <v>8566</v>
      </c>
      <c r="AI99" s="78"/>
      <c r="AJ99" s="78" t="s">
        <v>1450</v>
      </c>
      <c r="AK99" s="78" t="s">
        <v>1579</v>
      </c>
      <c r="AL99" s="78"/>
      <c r="AM99" s="78"/>
      <c r="AN99" s="80">
        <v>40847.93864583333</v>
      </c>
      <c r="AO99" s="83" t="s">
        <v>1783</v>
      </c>
      <c r="AP99" s="78" t="b">
        <v>0</v>
      </c>
      <c r="AQ99" s="78" t="b">
        <v>0</v>
      </c>
      <c r="AR99" s="78" t="b">
        <v>1</v>
      </c>
      <c r="AS99" s="78"/>
      <c r="AT99" s="78">
        <v>2</v>
      </c>
      <c r="AU99" s="83" t="s">
        <v>1854</v>
      </c>
      <c r="AV99" s="78" t="b">
        <v>0</v>
      </c>
      <c r="AW99" s="78" t="s">
        <v>1931</v>
      </c>
      <c r="AX99" s="83" t="s">
        <v>2028</v>
      </c>
      <c r="AY99" s="78" t="s">
        <v>66</v>
      </c>
      <c r="AZ99" s="78" t="str">
        <f>REPLACE(INDEX(GroupVertices[Group],MATCH(Vertices[[#This Row],[Vertex]],GroupVertices[Vertex],0)),1,1,"")</f>
        <v>1</v>
      </c>
      <c r="BA99" s="48"/>
      <c r="BB99" s="48"/>
      <c r="BC99" s="48"/>
      <c r="BD99" s="48"/>
      <c r="BE99" s="48"/>
      <c r="BF99" s="48"/>
      <c r="BG99" s="116" t="s">
        <v>2781</v>
      </c>
      <c r="BH99" s="116" t="s">
        <v>2781</v>
      </c>
      <c r="BI99" s="116" t="s">
        <v>2892</v>
      </c>
      <c r="BJ99" s="116" t="s">
        <v>2892</v>
      </c>
      <c r="BK99" s="116">
        <v>1</v>
      </c>
      <c r="BL99" s="120">
        <v>10</v>
      </c>
      <c r="BM99" s="116">
        <v>0</v>
      </c>
      <c r="BN99" s="120">
        <v>0</v>
      </c>
      <c r="BO99" s="116">
        <v>0</v>
      </c>
      <c r="BP99" s="120">
        <v>0</v>
      </c>
      <c r="BQ99" s="116">
        <v>9</v>
      </c>
      <c r="BR99" s="120">
        <v>90</v>
      </c>
      <c r="BS99" s="116">
        <v>10</v>
      </c>
      <c r="BT99" s="2"/>
      <c r="BU99" s="3"/>
      <c r="BV99" s="3"/>
      <c r="BW99" s="3"/>
      <c r="BX99" s="3"/>
    </row>
    <row r="100" spans="1:76" ht="15">
      <c r="A100" s="64" t="s">
        <v>299</v>
      </c>
      <c r="B100" s="65"/>
      <c r="C100" s="65" t="s">
        <v>64</v>
      </c>
      <c r="D100" s="66">
        <v>768.49791776028</v>
      </c>
      <c r="E100" s="68"/>
      <c r="F100" s="100" t="s">
        <v>1897</v>
      </c>
      <c r="G100" s="65"/>
      <c r="H100" s="69" t="s">
        <v>299</v>
      </c>
      <c r="I100" s="70"/>
      <c r="J100" s="70"/>
      <c r="K100" s="69" t="s">
        <v>2203</v>
      </c>
      <c r="L100" s="73">
        <v>1</v>
      </c>
      <c r="M100" s="74">
        <v>2582.587646484375</v>
      </c>
      <c r="N100" s="74">
        <v>3856.7568359375</v>
      </c>
      <c r="O100" s="75"/>
      <c r="P100" s="76"/>
      <c r="Q100" s="76"/>
      <c r="R100" s="86"/>
      <c r="S100" s="48">
        <v>1</v>
      </c>
      <c r="T100" s="48">
        <v>1</v>
      </c>
      <c r="U100" s="49">
        <v>0</v>
      </c>
      <c r="V100" s="49">
        <v>0</v>
      </c>
      <c r="W100" s="49">
        <v>0</v>
      </c>
      <c r="X100" s="49">
        <v>0.999997</v>
      </c>
      <c r="Y100" s="49">
        <v>0</v>
      </c>
      <c r="Z100" s="49" t="s">
        <v>2358</v>
      </c>
      <c r="AA100" s="71">
        <v>100</v>
      </c>
      <c r="AB100" s="71"/>
      <c r="AC100" s="72"/>
      <c r="AD100" s="78" t="s">
        <v>1287</v>
      </c>
      <c r="AE100" s="78">
        <v>979</v>
      </c>
      <c r="AF100" s="78">
        <v>20686</v>
      </c>
      <c r="AG100" s="78">
        <v>87039</v>
      </c>
      <c r="AH100" s="78">
        <v>94421</v>
      </c>
      <c r="AI100" s="78"/>
      <c r="AJ100" s="78" t="s">
        <v>1451</v>
      </c>
      <c r="AK100" s="78" t="s">
        <v>1580</v>
      </c>
      <c r="AL100" s="83" t="s">
        <v>1667</v>
      </c>
      <c r="AM100" s="78"/>
      <c r="AN100" s="80">
        <v>41874.883356481485</v>
      </c>
      <c r="AO100" s="83" t="s">
        <v>1784</v>
      </c>
      <c r="AP100" s="78" t="b">
        <v>0</v>
      </c>
      <c r="AQ100" s="78" t="b">
        <v>0</v>
      </c>
      <c r="AR100" s="78" t="b">
        <v>1</v>
      </c>
      <c r="AS100" s="78"/>
      <c r="AT100" s="78">
        <v>39</v>
      </c>
      <c r="AU100" s="83" t="s">
        <v>1852</v>
      </c>
      <c r="AV100" s="78" t="b">
        <v>0</v>
      </c>
      <c r="AW100" s="78" t="s">
        <v>1931</v>
      </c>
      <c r="AX100" s="83" t="s">
        <v>2029</v>
      </c>
      <c r="AY100" s="78" t="s">
        <v>66</v>
      </c>
      <c r="AZ100" s="78" t="str">
        <f>REPLACE(INDEX(GroupVertices[Group],MATCH(Vertices[[#This Row],[Vertex]],GroupVertices[Vertex],0)),1,1,"")</f>
        <v>1</v>
      </c>
      <c r="BA100" s="48"/>
      <c r="BB100" s="48"/>
      <c r="BC100" s="48"/>
      <c r="BD100" s="48"/>
      <c r="BE100" s="48"/>
      <c r="BF100" s="48"/>
      <c r="BG100" s="116" t="s">
        <v>2411</v>
      </c>
      <c r="BH100" s="116" t="s">
        <v>2411</v>
      </c>
      <c r="BI100" s="116" t="s">
        <v>1083</v>
      </c>
      <c r="BJ100" s="116" t="s">
        <v>1083</v>
      </c>
      <c r="BK100" s="116">
        <v>0</v>
      </c>
      <c r="BL100" s="120">
        <v>0</v>
      </c>
      <c r="BM100" s="116">
        <v>0</v>
      </c>
      <c r="BN100" s="120">
        <v>0</v>
      </c>
      <c r="BO100" s="116">
        <v>0</v>
      </c>
      <c r="BP100" s="120">
        <v>0</v>
      </c>
      <c r="BQ100" s="116">
        <v>1</v>
      </c>
      <c r="BR100" s="120">
        <v>100</v>
      </c>
      <c r="BS100" s="116">
        <v>1</v>
      </c>
      <c r="BT100" s="2"/>
      <c r="BU100" s="3"/>
      <c r="BV100" s="3"/>
      <c r="BW100" s="3"/>
      <c r="BX100" s="3"/>
    </row>
    <row r="101" spans="1:76" ht="15">
      <c r="A101" s="64" t="s">
        <v>300</v>
      </c>
      <c r="B101" s="65"/>
      <c r="C101" s="65" t="s">
        <v>64</v>
      </c>
      <c r="D101" s="66">
        <v>202.17707786526682</v>
      </c>
      <c r="E101" s="68"/>
      <c r="F101" s="100" t="s">
        <v>1898</v>
      </c>
      <c r="G101" s="65"/>
      <c r="H101" s="69" t="s">
        <v>300</v>
      </c>
      <c r="I101" s="70"/>
      <c r="J101" s="70"/>
      <c r="K101" s="69" t="s">
        <v>2204</v>
      </c>
      <c r="L101" s="73">
        <v>1858.1348600508907</v>
      </c>
      <c r="M101" s="74">
        <v>6559.4736328125</v>
      </c>
      <c r="N101" s="74">
        <v>9029.7568359375</v>
      </c>
      <c r="O101" s="75"/>
      <c r="P101" s="76"/>
      <c r="Q101" s="76"/>
      <c r="R101" s="86"/>
      <c r="S101" s="48">
        <v>4</v>
      </c>
      <c r="T101" s="48">
        <v>1</v>
      </c>
      <c r="U101" s="49">
        <v>73</v>
      </c>
      <c r="V101" s="49">
        <v>0.032258</v>
      </c>
      <c r="W101" s="49">
        <v>0</v>
      </c>
      <c r="X101" s="49">
        <v>2.331113</v>
      </c>
      <c r="Y101" s="49">
        <v>0</v>
      </c>
      <c r="Z101" s="49">
        <v>0</v>
      </c>
      <c r="AA101" s="71">
        <v>101</v>
      </c>
      <c r="AB101" s="71"/>
      <c r="AC101" s="72"/>
      <c r="AD101" s="78" t="s">
        <v>1288</v>
      </c>
      <c r="AE101" s="78">
        <v>899</v>
      </c>
      <c r="AF101" s="78">
        <v>1375</v>
      </c>
      <c r="AG101" s="78">
        <v>3618</v>
      </c>
      <c r="AH101" s="78">
        <v>72798</v>
      </c>
      <c r="AI101" s="78"/>
      <c r="AJ101" s="78" t="s">
        <v>1452</v>
      </c>
      <c r="AK101" s="78" t="s">
        <v>1581</v>
      </c>
      <c r="AL101" s="78"/>
      <c r="AM101" s="78"/>
      <c r="AN101" s="80">
        <v>42146.98607638889</v>
      </c>
      <c r="AO101" s="78"/>
      <c r="AP101" s="78" t="b">
        <v>1</v>
      </c>
      <c r="AQ101" s="78" t="b">
        <v>0</v>
      </c>
      <c r="AR101" s="78" t="b">
        <v>1</v>
      </c>
      <c r="AS101" s="78"/>
      <c r="AT101" s="78">
        <v>17</v>
      </c>
      <c r="AU101" s="83" t="s">
        <v>1852</v>
      </c>
      <c r="AV101" s="78" t="b">
        <v>0</v>
      </c>
      <c r="AW101" s="78" t="s">
        <v>1931</v>
      </c>
      <c r="AX101" s="83" t="s">
        <v>2030</v>
      </c>
      <c r="AY101" s="78" t="s">
        <v>66</v>
      </c>
      <c r="AZ101" s="78" t="str">
        <f>REPLACE(INDEX(GroupVertices[Group],MATCH(Vertices[[#This Row],[Vertex]],GroupVertices[Vertex],0)),1,1,"")</f>
        <v>5</v>
      </c>
      <c r="BA101" s="48"/>
      <c r="BB101" s="48"/>
      <c r="BC101" s="48"/>
      <c r="BD101" s="48"/>
      <c r="BE101" s="48" t="s">
        <v>534</v>
      </c>
      <c r="BF101" s="48" t="s">
        <v>534</v>
      </c>
      <c r="BG101" s="116" t="s">
        <v>2782</v>
      </c>
      <c r="BH101" s="116" t="s">
        <v>2782</v>
      </c>
      <c r="BI101" s="116" t="s">
        <v>2893</v>
      </c>
      <c r="BJ101" s="116" t="s">
        <v>2893</v>
      </c>
      <c r="BK101" s="116">
        <v>2</v>
      </c>
      <c r="BL101" s="120">
        <v>6.896551724137931</v>
      </c>
      <c r="BM101" s="116">
        <v>0</v>
      </c>
      <c r="BN101" s="120">
        <v>0</v>
      </c>
      <c r="BO101" s="116">
        <v>0</v>
      </c>
      <c r="BP101" s="120">
        <v>0</v>
      </c>
      <c r="BQ101" s="116">
        <v>27</v>
      </c>
      <c r="BR101" s="120">
        <v>93.10344827586206</v>
      </c>
      <c r="BS101" s="116">
        <v>29</v>
      </c>
      <c r="BT101" s="2"/>
      <c r="BU101" s="3"/>
      <c r="BV101" s="3"/>
      <c r="BW101" s="3"/>
      <c r="BX101" s="3"/>
    </row>
    <row r="102" spans="1:76" ht="15">
      <c r="A102" s="64" t="s">
        <v>378</v>
      </c>
      <c r="B102" s="65"/>
      <c r="C102" s="65" t="s">
        <v>64</v>
      </c>
      <c r="D102" s="66">
        <v>464.7944006999125</v>
      </c>
      <c r="E102" s="68"/>
      <c r="F102" s="100" t="s">
        <v>1899</v>
      </c>
      <c r="G102" s="65"/>
      <c r="H102" s="69" t="s">
        <v>378</v>
      </c>
      <c r="I102" s="70"/>
      <c r="J102" s="70"/>
      <c r="K102" s="69" t="s">
        <v>2205</v>
      </c>
      <c r="L102" s="73">
        <v>1</v>
      </c>
      <c r="M102" s="74">
        <v>5606.9765625</v>
      </c>
      <c r="N102" s="74">
        <v>9169.25</v>
      </c>
      <c r="O102" s="75"/>
      <c r="P102" s="76"/>
      <c r="Q102" s="76"/>
      <c r="R102" s="86"/>
      <c r="S102" s="48">
        <v>1</v>
      </c>
      <c r="T102" s="48">
        <v>0</v>
      </c>
      <c r="U102" s="49">
        <v>0</v>
      </c>
      <c r="V102" s="49">
        <v>0.022727</v>
      </c>
      <c r="W102" s="49">
        <v>0</v>
      </c>
      <c r="X102" s="49">
        <v>0.546289</v>
      </c>
      <c r="Y102" s="49">
        <v>0</v>
      </c>
      <c r="Z102" s="49">
        <v>0</v>
      </c>
      <c r="AA102" s="71">
        <v>102</v>
      </c>
      <c r="AB102" s="71"/>
      <c r="AC102" s="72"/>
      <c r="AD102" s="78" t="s">
        <v>1289</v>
      </c>
      <c r="AE102" s="78">
        <v>825</v>
      </c>
      <c r="AF102" s="78">
        <v>10330</v>
      </c>
      <c r="AG102" s="78">
        <v>15123</v>
      </c>
      <c r="AH102" s="78">
        <v>83957</v>
      </c>
      <c r="AI102" s="78"/>
      <c r="AJ102" s="78" t="s">
        <v>1453</v>
      </c>
      <c r="AK102" s="78" t="s">
        <v>1582</v>
      </c>
      <c r="AL102" s="78"/>
      <c r="AM102" s="78"/>
      <c r="AN102" s="80">
        <v>43304.059270833335</v>
      </c>
      <c r="AO102" s="83" t="s">
        <v>1785</v>
      </c>
      <c r="AP102" s="78" t="b">
        <v>1</v>
      </c>
      <c r="AQ102" s="78" t="b">
        <v>0</v>
      </c>
      <c r="AR102" s="78" t="b">
        <v>0</v>
      </c>
      <c r="AS102" s="78"/>
      <c r="AT102" s="78">
        <v>20</v>
      </c>
      <c r="AU102" s="78"/>
      <c r="AV102" s="78" t="b">
        <v>0</v>
      </c>
      <c r="AW102" s="78" t="s">
        <v>1931</v>
      </c>
      <c r="AX102" s="83" t="s">
        <v>2031</v>
      </c>
      <c r="AY102" s="78" t="s">
        <v>65</v>
      </c>
      <c r="AZ102" s="78" t="str">
        <f>REPLACE(INDEX(GroupVertices[Group],MATCH(Vertices[[#This Row],[Vertex]],GroupVertices[Vertex],0)),1,1,"")</f>
        <v>5</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301</v>
      </c>
      <c r="B103" s="65"/>
      <c r="C103" s="65" t="s">
        <v>64</v>
      </c>
      <c r="D103" s="66">
        <v>196.45844269466318</v>
      </c>
      <c r="E103" s="68"/>
      <c r="F103" s="100" t="s">
        <v>654</v>
      </c>
      <c r="G103" s="65"/>
      <c r="H103" s="69" t="s">
        <v>301</v>
      </c>
      <c r="I103" s="70"/>
      <c r="J103" s="70"/>
      <c r="K103" s="69" t="s">
        <v>2206</v>
      </c>
      <c r="L103" s="73">
        <v>1</v>
      </c>
      <c r="M103" s="74">
        <v>6250.84619140625</v>
      </c>
      <c r="N103" s="74">
        <v>9585.87109375</v>
      </c>
      <c r="O103" s="75"/>
      <c r="P103" s="76"/>
      <c r="Q103" s="76"/>
      <c r="R103" s="86"/>
      <c r="S103" s="48">
        <v>0</v>
      </c>
      <c r="T103" s="48">
        <v>1</v>
      </c>
      <c r="U103" s="49">
        <v>0</v>
      </c>
      <c r="V103" s="49">
        <v>0.022727</v>
      </c>
      <c r="W103" s="49">
        <v>0</v>
      </c>
      <c r="X103" s="49">
        <v>0.546289</v>
      </c>
      <c r="Y103" s="49">
        <v>0</v>
      </c>
      <c r="Z103" s="49">
        <v>0</v>
      </c>
      <c r="AA103" s="71">
        <v>103</v>
      </c>
      <c r="AB103" s="71"/>
      <c r="AC103" s="72"/>
      <c r="AD103" s="78" t="s">
        <v>1290</v>
      </c>
      <c r="AE103" s="78">
        <v>1314</v>
      </c>
      <c r="AF103" s="78">
        <v>1180</v>
      </c>
      <c r="AG103" s="78">
        <v>19082</v>
      </c>
      <c r="AH103" s="78">
        <v>18228</v>
      </c>
      <c r="AI103" s="78"/>
      <c r="AJ103" s="78" t="s">
        <v>1454</v>
      </c>
      <c r="AK103" s="78" t="s">
        <v>1583</v>
      </c>
      <c r="AL103" s="78"/>
      <c r="AM103" s="78"/>
      <c r="AN103" s="80">
        <v>40380.45400462963</v>
      </c>
      <c r="AO103" s="83" t="s">
        <v>1786</v>
      </c>
      <c r="AP103" s="78" t="b">
        <v>1</v>
      </c>
      <c r="AQ103" s="78" t="b">
        <v>0</v>
      </c>
      <c r="AR103" s="78" t="b">
        <v>1</v>
      </c>
      <c r="AS103" s="78"/>
      <c r="AT103" s="78">
        <v>12</v>
      </c>
      <c r="AU103" s="83" t="s">
        <v>1852</v>
      </c>
      <c r="AV103" s="78" t="b">
        <v>0</v>
      </c>
      <c r="AW103" s="78" t="s">
        <v>1931</v>
      </c>
      <c r="AX103" s="83" t="s">
        <v>2032</v>
      </c>
      <c r="AY103" s="78" t="s">
        <v>66</v>
      </c>
      <c r="AZ103" s="78" t="str">
        <f>REPLACE(INDEX(GroupVertices[Group],MATCH(Vertices[[#This Row],[Vertex]],GroupVertices[Vertex],0)),1,1,"")</f>
        <v>5</v>
      </c>
      <c r="BA103" s="48"/>
      <c r="BB103" s="48"/>
      <c r="BC103" s="48"/>
      <c r="BD103" s="48"/>
      <c r="BE103" s="48"/>
      <c r="BF103" s="48"/>
      <c r="BG103" s="116" t="s">
        <v>2783</v>
      </c>
      <c r="BH103" s="116" t="s">
        <v>2783</v>
      </c>
      <c r="BI103" s="116" t="s">
        <v>2894</v>
      </c>
      <c r="BJ103" s="116" t="s">
        <v>2894</v>
      </c>
      <c r="BK103" s="116">
        <v>1</v>
      </c>
      <c r="BL103" s="120">
        <v>4</v>
      </c>
      <c r="BM103" s="116">
        <v>0</v>
      </c>
      <c r="BN103" s="120">
        <v>0</v>
      </c>
      <c r="BO103" s="116">
        <v>0</v>
      </c>
      <c r="BP103" s="120">
        <v>0</v>
      </c>
      <c r="BQ103" s="116">
        <v>24</v>
      </c>
      <c r="BR103" s="120">
        <v>96</v>
      </c>
      <c r="BS103" s="116">
        <v>25</v>
      </c>
      <c r="BT103" s="2"/>
      <c r="BU103" s="3"/>
      <c r="BV103" s="3"/>
      <c r="BW103" s="3"/>
      <c r="BX103" s="3"/>
    </row>
    <row r="104" spans="1:76" ht="15">
      <c r="A104" s="64" t="s">
        <v>302</v>
      </c>
      <c r="B104" s="65"/>
      <c r="C104" s="65" t="s">
        <v>64</v>
      </c>
      <c r="D104" s="66">
        <v>166.36962379702538</v>
      </c>
      <c r="E104" s="68"/>
      <c r="F104" s="100" t="s">
        <v>1900</v>
      </c>
      <c r="G104" s="65"/>
      <c r="H104" s="69" t="s">
        <v>302</v>
      </c>
      <c r="I104" s="70"/>
      <c r="J104" s="70"/>
      <c r="K104" s="69" t="s">
        <v>2207</v>
      </c>
      <c r="L104" s="73">
        <v>1</v>
      </c>
      <c r="M104" s="74">
        <v>2051.9931640625</v>
      </c>
      <c r="N104" s="74">
        <v>3856.7568359375</v>
      </c>
      <c r="O104" s="75"/>
      <c r="P104" s="76"/>
      <c r="Q104" s="76"/>
      <c r="R104" s="86"/>
      <c r="S104" s="48">
        <v>1</v>
      </c>
      <c r="T104" s="48">
        <v>1</v>
      </c>
      <c r="U104" s="49">
        <v>0</v>
      </c>
      <c r="V104" s="49">
        <v>0</v>
      </c>
      <c r="W104" s="49">
        <v>0</v>
      </c>
      <c r="X104" s="49">
        <v>0.999997</v>
      </c>
      <c r="Y104" s="49">
        <v>0</v>
      </c>
      <c r="Z104" s="49" t="s">
        <v>2358</v>
      </c>
      <c r="AA104" s="71">
        <v>104</v>
      </c>
      <c r="AB104" s="71"/>
      <c r="AC104" s="72"/>
      <c r="AD104" s="78" t="s">
        <v>1291</v>
      </c>
      <c r="AE104" s="78">
        <v>208</v>
      </c>
      <c r="AF104" s="78">
        <v>154</v>
      </c>
      <c r="AG104" s="78">
        <v>17916</v>
      </c>
      <c r="AH104" s="78">
        <v>19430</v>
      </c>
      <c r="AI104" s="78"/>
      <c r="AJ104" s="78" t="s">
        <v>1455</v>
      </c>
      <c r="AK104" s="78" t="s">
        <v>1584</v>
      </c>
      <c r="AL104" s="83" t="s">
        <v>1668</v>
      </c>
      <c r="AM104" s="78"/>
      <c r="AN104" s="80">
        <v>43255.785208333335</v>
      </c>
      <c r="AO104" s="83" t="s">
        <v>1787</v>
      </c>
      <c r="AP104" s="78" t="b">
        <v>0</v>
      </c>
      <c r="AQ104" s="78" t="b">
        <v>0</v>
      </c>
      <c r="AR104" s="78" t="b">
        <v>0</v>
      </c>
      <c r="AS104" s="78"/>
      <c r="AT104" s="78">
        <v>4</v>
      </c>
      <c r="AU104" s="83" t="s">
        <v>1852</v>
      </c>
      <c r="AV104" s="78" t="b">
        <v>0</v>
      </c>
      <c r="AW104" s="78" t="s">
        <v>1931</v>
      </c>
      <c r="AX104" s="83" t="s">
        <v>2033</v>
      </c>
      <c r="AY104" s="78" t="s">
        <v>66</v>
      </c>
      <c r="AZ104" s="78" t="str">
        <f>REPLACE(INDEX(GroupVertices[Group],MATCH(Vertices[[#This Row],[Vertex]],GroupVertices[Vertex],0)),1,1,"")</f>
        <v>1</v>
      </c>
      <c r="BA104" s="48"/>
      <c r="BB104" s="48"/>
      <c r="BC104" s="48"/>
      <c r="BD104" s="48"/>
      <c r="BE104" s="48" t="s">
        <v>535</v>
      </c>
      <c r="BF104" s="48" t="s">
        <v>535</v>
      </c>
      <c r="BG104" s="116" t="s">
        <v>2784</v>
      </c>
      <c r="BH104" s="116" t="s">
        <v>2784</v>
      </c>
      <c r="BI104" s="116" t="s">
        <v>2895</v>
      </c>
      <c r="BJ104" s="116" t="s">
        <v>2895</v>
      </c>
      <c r="BK104" s="116">
        <v>0</v>
      </c>
      <c r="BL104" s="120">
        <v>0</v>
      </c>
      <c r="BM104" s="116">
        <v>0</v>
      </c>
      <c r="BN104" s="120">
        <v>0</v>
      </c>
      <c r="BO104" s="116">
        <v>0</v>
      </c>
      <c r="BP104" s="120">
        <v>0</v>
      </c>
      <c r="BQ104" s="116">
        <v>16</v>
      </c>
      <c r="BR104" s="120">
        <v>100</v>
      </c>
      <c r="BS104" s="116">
        <v>16</v>
      </c>
      <c r="BT104" s="2"/>
      <c r="BU104" s="3"/>
      <c r="BV104" s="3"/>
      <c r="BW104" s="3"/>
      <c r="BX104" s="3"/>
    </row>
    <row r="105" spans="1:76" ht="15">
      <c r="A105" s="64" t="s">
        <v>303</v>
      </c>
      <c r="B105" s="65"/>
      <c r="C105" s="65" t="s">
        <v>64</v>
      </c>
      <c r="D105" s="66">
        <v>173.52524934383203</v>
      </c>
      <c r="E105" s="68"/>
      <c r="F105" s="100" t="s">
        <v>655</v>
      </c>
      <c r="G105" s="65"/>
      <c r="H105" s="69" t="s">
        <v>303</v>
      </c>
      <c r="I105" s="70"/>
      <c r="J105" s="70"/>
      <c r="K105" s="69" t="s">
        <v>2208</v>
      </c>
      <c r="L105" s="73">
        <v>1</v>
      </c>
      <c r="M105" s="74">
        <v>7092.5830078125</v>
      </c>
      <c r="N105" s="74">
        <v>9646.09375</v>
      </c>
      <c r="O105" s="75"/>
      <c r="P105" s="76"/>
      <c r="Q105" s="76"/>
      <c r="R105" s="86"/>
      <c r="S105" s="48">
        <v>0</v>
      </c>
      <c r="T105" s="48">
        <v>1</v>
      </c>
      <c r="U105" s="49">
        <v>0</v>
      </c>
      <c r="V105" s="49">
        <v>0.022727</v>
      </c>
      <c r="W105" s="49">
        <v>0</v>
      </c>
      <c r="X105" s="49">
        <v>0.546289</v>
      </c>
      <c r="Y105" s="49">
        <v>0</v>
      </c>
      <c r="Z105" s="49">
        <v>0</v>
      </c>
      <c r="AA105" s="71">
        <v>105</v>
      </c>
      <c r="AB105" s="71"/>
      <c r="AC105" s="72"/>
      <c r="AD105" s="78" t="s">
        <v>1292</v>
      </c>
      <c r="AE105" s="78">
        <v>125</v>
      </c>
      <c r="AF105" s="78">
        <v>398</v>
      </c>
      <c r="AG105" s="78">
        <v>41616</v>
      </c>
      <c r="AH105" s="78">
        <v>151230</v>
      </c>
      <c r="AI105" s="78"/>
      <c r="AJ105" s="78"/>
      <c r="AK105" s="78"/>
      <c r="AL105" s="78"/>
      <c r="AM105" s="78"/>
      <c r="AN105" s="80">
        <v>40936.67953703704</v>
      </c>
      <c r="AO105" s="78"/>
      <c r="AP105" s="78" t="b">
        <v>1</v>
      </c>
      <c r="AQ105" s="78" t="b">
        <v>0</v>
      </c>
      <c r="AR105" s="78" t="b">
        <v>1</v>
      </c>
      <c r="AS105" s="78"/>
      <c r="AT105" s="78">
        <v>4</v>
      </c>
      <c r="AU105" s="83" t="s">
        <v>1852</v>
      </c>
      <c r="AV105" s="78" t="b">
        <v>0</v>
      </c>
      <c r="AW105" s="78" t="s">
        <v>1931</v>
      </c>
      <c r="AX105" s="83" t="s">
        <v>2034</v>
      </c>
      <c r="AY105" s="78" t="s">
        <v>66</v>
      </c>
      <c r="AZ105" s="78" t="str">
        <f>REPLACE(INDEX(GroupVertices[Group],MATCH(Vertices[[#This Row],[Vertex]],GroupVertices[Vertex],0)),1,1,"")</f>
        <v>5</v>
      </c>
      <c r="BA105" s="48"/>
      <c r="BB105" s="48"/>
      <c r="BC105" s="48"/>
      <c r="BD105" s="48"/>
      <c r="BE105" s="48"/>
      <c r="BF105" s="48"/>
      <c r="BG105" s="116" t="s">
        <v>2783</v>
      </c>
      <c r="BH105" s="116" t="s">
        <v>2783</v>
      </c>
      <c r="BI105" s="116" t="s">
        <v>2894</v>
      </c>
      <c r="BJ105" s="116" t="s">
        <v>2894</v>
      </c>
      <c r="BK105" s="116">
        <v>1</v>
      </c>
      <c r="BL105" s="120">
        <v>4</v>
      </c>
      <c r="BM105" s="116">
        <v>0</v>
      </c>
      <c r="BN105" s="120">
        <v>0</v>
      </c>
      <c r="BO105" s="116">
        <v>0</v>
      </c>
      <c r="BP105" s="120">
        <v>0</v>
      </c>
      <c r="BQ105" s="116">
        <v>24</v>
      </c>
      <c r="BR105" s="120">
        <v>96</v>
      </c>
      <c r="BS105" s="116">
        <v>25</v>
      </c>
      <c r="BT105" s="2"/>
      <c r="BU105" s="3"/>
      <c r="BV105" s="3"/>
      <c r="BW105" s="3"/>
      <c r="BX105" s="3"/>
    </row>
    <row r="106" spans="1:76" ht="15">
      <c r="A106" s="64" t="s">
        <v>304</v>
      </c>
      <c r="B106" s="65"/>
      <c r="C106" s="65" t="s">
        <v>64</v>
      </c>
      <c r="D106" s="66">
        <v>171.4137532808399</v>
      </c>
      <c r="E106" s="68"/>
      <c r="F106" s="100" t="s">
        <v>656</v>
      </c>
      <c r="G106" s="65"/>
      <c r="H106" s="69" t="s">
        <v>304</v>
      </c>
      <c r="I106" s="70"/>
      <c r="J106" s="70"/>
      <c r="K106" s="69" t="s">
        <v>2209</v>
      </c>
      <c r="L106" s="73">
        <v>1</v>
      </c>
      <c r="M106" s="74">
        <v>1521.398681640625</v>
      </c>
      <c r="N106" s="74">
        <v>4747.42431640625</v>
      </c>
      <c r="O106" s="75"/>
      <c r="P106" s="76"/>
      <c r="Q106" s="76"/>
      <c r="R106" s="86"/>
      <c r="S106" s="48">
        <v>1</v>
      </c>
      <c r="T106" s="48">
        <v>1</v>
      </c>
      <c r="U106" s="49">
        <v>0</v>
      </c>
      <c r="V106" s="49">
        <v>0</v>
      </c>
      <c r="W106" s="49">
        <v>0</v>
      </c>
      <c r="X106" s="49">
        <v>0.999997</v>
      </c>
      <c r="Y106" s="49">
        <v>0</v>
      </c>
      <c r="Z106" s="49" t="s">
        <v>2358</v>
      </c>
      <c r="AA106" s="71">
        <v>106</v>
      </c>
      <c r="AB106" s="71"/>
      <c r="AC106" s="72"/>
      <c r="AD106" s="78" t="s">
        <v>1293</v>
      </c>
      <c r="AE106" s="78">
        <v>619</v>
      </c>
      <c r="AF106" s="78">
        <v>326</v>
      </c>
      <c r="AG106" s="78">
        <v>1476</v>
      </c>
      <c r="AH106" s="78">
        <v>50</v>
      </c>
      <c r="AI106" s="78"/>
      <c r="AJ106" s="78"/>
      <c r="AK106" s="78"/>
      <c r="AL106" s="78"/>
      <c r="AM106" s="78"/>
      <c r="AN106" s="80">
        <v>40093.169074074074</v>
      </c>
      <c r="AO106" s="83" t="s">
        <v>1788</v>
      </c>
      <c r="AP106" s="78" t="b">
        <v>0</v>
      </c>
      <c r="AQ106" s="78" t="b">
        <v>0</v>
      </c>
      <c r="AR106" s="78" t="b">
        <v>1</v>
      </c>
      <c r="AS106" s="78"/>
      <c r="AT106" s="78">
        <v>2</v>
      </c>
      <c r="AU106" s="83" t="s">
        <v>1863</v>
      </c>
      <c r="AV106" s="78" t="b">
        <v>0</v>
      </c>
      <c r="AW106" s="78" t="s">
        <v>1931</v>
      </c>
      <c r="AX106" s="83" t="s">
        <v>2035</v>
      </c>
      <c r="AY106" s="78" t="s">
        <v>66</v>
      </c>
      <c r="AZ106" s="78" t="str">
        <f>REPLACE(INDEX(GroupVertices[Group],MATCH(Vertices[[#This Row],[Vertex]],GroupVertices[Vertex],0)),1,1,"")</f>
        <v>1</v>
      </c>
      <c r="BA106" s="48" t="s">
        <v>499</v>
      </c>
      <c r="BB106" s="48" t="s">
        <v>499</v>
      </c>
      <c r="BC106" s="48" t="s">
        <v>519</v>
      </c>
      <c r="BD106" s="48" t="s">
        <v>519</v>
      </c>
      <c r="BE106" s="48"/>
      <c r="BF106" s="48"/>
      <c r="BG106" s="116" t="s">
        <v>2785</v>
      </c>
      <c r="BH106" s="116" t="s">
        <v>2785</v>
      </c>
      <c r="BI106" s="116" t="s">
        <v>2896</v>
      </c>
      <c r="BJ106" s="116" t="s">
        <v>2896</v>
      </c>
      <c r="BK106" s="116">
        <v>0</v>
      </c>
      <c r="BL106" s="120">
        <v>0</v>
      </c>
      <c r="BM106" s="116">
        <v>0</v>
      </c>
      <c r="BN106" s="120">
        <v>0</v>
      </c>
      <c r="BO106" s="116">
        <v>0</v>
      </c>
      <c r="BP106" s="120">
        <v>0</v>
      </c>
      <c r="BQ106" s="116">
        <v>12</v>
      </c>
      <c r="BR106" s="120">
        <v>100</v>
      </c>
      <c r="BS106" s="116">
        <v>12</v>
      </c>
      <c r="BT106" s="2"/>
      <c r="BU106" s="3"/>
      <c r="BV106" s="3"/>
      <c r="BW106" s="3"/>
      <c r="BX106" s="3"/>
    </row>
    <row r="107" spans="1:76" ht="15">
      <c r="A107" s="64" t="s">
        <v>305</v>
      </c>
      <c r="B107" s="65"/>
      <c r="C107" s="65" t="s">
        <v>64</v>
      </c>
      <c r="D107" s="66">
        <v>163.5836220472441</v>
      </c>
      <c r="E107" s="68"/>
      <c r="F107" s="100" t="s">
        <v>657</v>
      </c>
      <c r="G107" s="65"/>
      <c r="H107" s="69" t="s">
        <v>305</v>
      </c>
      <c r="I107" s="70"/>
      <c r="J107" s="70"/>
      <c r="K107" s="69" t="s">
        <v>2210</v>
      </c>
      <c r="L107" s="73">
        <v>1</v>
      </c>
      <c r="M107" s="74">
        <v>990.8040771484375</v>
      </c>
      <c r="N107" s="74">
        <v>4747.42431640625</v>
      </c>
      <c r="O107" s="75"/>
      <c r="P107" s="76"/>
      <c r="Q107" s="76"/>
      <c r="R107" s="86"/>
      <c r="S107" s="48">
        <v>1</v>
      </c>
      <c r="T107" s="48">
        <v>1</v>
      </c>
      <c r="U107" s="49">
        <v>0</v>
      </c>
      <c r="V107" s="49">
        <v>0</v>
      </c>
      <c r="W107" s="49">
        <v>0</v>
      </c>
      <c r="X107" s="49">
        <v>0.999997</v>
      </c>
      <c r="Y107" s="49">
        <v>0</v>
      </c>
      <c r="Z107" s="49" t="s">
        <v>2358</v>
      </c>
      <c r="AA107" s="71">
        <v>107</v>
      </c>
      <c r="AB107" s="71"/>
      <c r="AC107" s="72"/>
      <c r="AD107" s="78" t="s">
        <v>1294</v>
      </c>
      <c r="AE107" s="78">
        <v>162</v>
      </c>
      <c r="AF107" s="78">
        <v>59</v>
      </c>
      <c r="AG107" s="78">
        <v>32</v>
      </c>
      <c r="AH107" s="78">
        <v>62</v>
      </c>
      <c r="AI107" s="78"/>
      <c r="AJ107" s="78" t="s">
        <v>1456</v>
      </c>
      <c r="AK107" s="78"/>
      <c r="AL107" s="78"/>
      <c r="AM107" s="78"/>
      <c r="AN107" s="80">
        <v>43618.87252314815</v>
      </c>
      <c r="AO107" s="83" t="s">
        <v>1789</v>
      </c>
      <c r="AP107" s="78" t="b">
        <v>1</v>
      </c>
      <c r="AQ107" s="78" t="b">
        <v>0</v>
      </c>
      <c r="AR107" s="78" t="b">
        <v>0</v>
      </c>
      <c r="AS107" s="78"/>
      <c r="AT107" s="78">
        <v>0</v>
      </c>
      <c r="AU107" s="78"/>
      <c r="AV107" s="78" t="b">
        <v>0</v>
      </c>
      <c r="AW107" s="78" t="s">
        <v>1931</v>
      </c>
      <c r="AX107" s="83" t="s">
        <v>2036</v>
      </c>
      <c r="AY107" s="78" t="s">
        <v>66</v>
      </c>
      <c r="AZ107" s="78" t="str">
        <f>REPLACE(INDEX(GroupVertices[Group],MATCH(Vertices[[#This Row],[Vertex]],GroupVertices[Vertex],0)),1,1,"")</f>
        <v>1</v>
      </c>
      <c r="BA107" s="48"/>
      <c r="BB107" s="48"/>
      <c r="BC107" s="48"/>
      <c r="BD107" s="48"/>
      <c r="BE107" s="48"/>
      <c r="BF107" s="48"/>
      <c r="BG107" s="116" t="s">
        <v>2786</v>
      </c>
      <c r="BH107" s="116" t="s">
        <v>2786</v>
      </c>
      <c r="BI107" s="116" t="s">
        <v>2897</v>
      </c>
      <c r="BJ107" s="116" t="s">
        <v>2897</v>
      </c>
      <c r="BK107" s="116">
        <v>0</v>
      </c>
      <c r="BL107" s="120">
        <v>0</v>
      </c>
      <c r="BM107" s="116">
        <v>0</v>
      </c>
      <c r="BN107" s="120">
        <v>0</v>
      </c>
      <c r="BO107" s="116">
        <v>0</v>
      </c>
      <c r="BP107" s="120">
        <v>0</v>
      </c>
      <c r="BQ107" s="116">
        <v>49</v>
      </c>
      <c r="BR107" s="120">
        <v>100</v>
      </c>
      <c r="BS107" s="116">
        <v>49</v>
      </c>
      <c r="BT107" s="2"/>
      <c r="BU107" s="3"/>
      <c r="BV107" s="3"/>
      <c r="BW107" s="3"/>
      <c r="BX107" s="3"/>
    </row>
    <row r="108" spans="1:76" ht="15">
      <c r="A108" s="64" t="s">
        <v>306</v>
      </c>
      <c r="B108" s="65"/>
      <c r="C108" s="65" t="s">
        <v>64</v>
      </c>
      <c r="D108" s="66">
        <v>198.13004374453192</v>
      </c>
      <c r="E108" s="68"/>
      <c r="F108" s="100" t="s">
        <v>1901</v>
      </c>
      <c r="G108" s="65"/>
      <c r="H108" s="69" t="s">
        <v>306</v>
      </c>
      <c r="I108" s="70"/>
      <c r="J108" s="70"/>
      <c r="K108" s="69" t="s">
        <v>2211</v>
      </c>
      <c r="L108" s="73">
        <v>1</v>
      </c>
      <c r="M108" s="74">
        <v>2051.9931640625</v>
      </c>
      <c r="N108" s="74">
        <v>4747.42431640625</v>
      </c>
      <c r="O108" s="75"/>
      <c r="P108" s="76"/>
      <c r="Q108" s="76"/>
      <c r="R108" s="86"/>
      <c r="S108" s="48">
        <v>1</v>
      </c>
      <c r="T108" s="48">
        <v>1</v>
      </c>
      <c r="U108" s="49">
        <v>0</v>
      </c>
      <c r="V108" s="49">
        <v>0</v>
      </c>
      <c r="W108" s="49">
        <v>0</v>
      </c>
      <c r="X108" s="49">
        <v>0.999997</v>
      </c>
      <c r="Y108" s="49">
        <v>0</v>
      </c>
      <c r="Z108" s="49" t="s">
        <v>2358</v>
      </c>
      <c r="AA108" s="71">
        <v>108</v>
      </c>
      <c r="AB108" s="71"/>
      <c r="AC108" s="72"/>
      <c r="AD108" s="78" t="s">
        <v>1295</v>
      </c>
      <c r="AE108" s="78">
        <v>0</v>
      </c>
      <c r="AF108" s="78">
        <v>1237</v>
      </c>
      <c r="AG108" s="78">
        <v>19501</v>
      </c>
      <c r="AH108" s="78">
        <v>30518</v>
      </c>
      <c r="AI108" s="78"/>
      <c r="AJ108" s="78"/>
      <c r="AK108" s="78"/>
      <c r="AL108" s="78"/>
      <c r="AM108" s="78"/>
      <c r="AN108" s="80">
        <v>42789.51493055555</v>
      </c>
      <c r="AO108" s="83" t="s">
        <v>1790</v>
      </c>
      <c r="AP108" s="78" t="b">
        <v>0</v>
      </c>
      <c r="AQ108" s="78" t="b">
        <v>0</v>
      </c>
      <c r="AR108" s="78" t="b">
        <v>0</v>
      </c>
      <c r="AS108" s="78"/>
      <c r="AT108" s="78">
        <v>7</v>
      </c>
      <c r="AU108" s="83" t="s">
        <v>1852</v>
      </c>
      <c r="AV108" s="78" t="b">
        <v>0</v>
      </c>
      <c r="AW108" s="78" t="s">
        <v>1931</v>
      </c>
      <c r="AX108" s="83" t="s">
        <v>2037</v>
      </c>
      <c r="AY108" s="78" t="s">
        <v>66</v>
      </c>
      <c r="AZ108" s="78" t="str">
        <f>REPLACE(INDEX(GroupVertices[Group],MATCH(Vertices[[#This Row],[Vertex]],GroupVertices[Vertex],0)),1,1,"")</f>
        <v>1</v>
      </c>
      <c r="BA108" s="48"/>
      <c r="BB108" s="48"/>
      <c r="BC108" s="48"/>
      <c r="BD108" s="48"/>
      <c r="BE108" s="48"/>
      <c r="BF108" s="48"/>
      <c r="BG108" s="116" t="s">
        <v>2787</v>
      </c>
      <c r="BH108" s="116" t="s">
        <v>2787</v>
      </c>
      <c r="BI108" s="116" t="s">
        <v>2898</v>
      </c>
      <c r="BJ108" s="116" t="s">
        <v>2898</v>
      </c>
      <c r="BK108" s="116">
        <v>0</v>
      </c>
      <c r="BL108" s="120">
        <v>0</v>
      </c>
      <c r="BM108" s="116">
        <v>0</v>
      </c>
      <c r="BN108" s="120">
        <v>0</v>
      </c>
      <c r="BO108" s="116">
        <v>0</v>
      </c>
      <c r="BP108" s="120">
        <v>0</v>
      </c>
      <c r="BQ108" s="116">
        <v>9</v>
      </c>
      <c r="BR108" s="120">
        <v>100</v>
      </c>
      <c r="BS108" s="116">
        <v>9</v>
      </c>
      <c r="BT108" s="2"/>
      <c r="BU108" s="3"/>
      <c r="BV108" s="3"/>
      <c r="BW108" s="3"/>
      <c r="BX108" s="3"/>
    </row>
    <row r="109" spans="1:76" ht="15">
      <c r="A109" s="64" t="s">
        <v>307</v>
      </c>
      <c r="B109" s="65"/>
      <c r="C109" s="65" t="s">
        <v>64</v>
      </c>
      <c r="D109" s="66">
        <v>162.38124234470692</v>
      </c>
      <c r="E109" s="68"/>
      <c r="F109" s="100" t="s">
        <v>658</v>
      </c>
      <c r="G109" s="65"/>
      <c r="H109" s="69" t="s">
        <v>307</v>
      </c>
      <c r="I109" s="70"/>
      <c r="J109" s="70"/>
      <c r="K109" s="69" t="s">
        <v>2212</v>
      </c>
      <c r="L109" s="73">
        <v>1</v>
      </c>
      <c r="M109" s="74">
        <v>3113.182373046875</v>
      </c>
      <c r="N109" s="74">
        <v>4747.42431640625</v>
      </c>
      <c r="O109" s="75"/>
      <c r="P109" s="76"/>
      <c r="Q109" s="76"/>
      <c r="R109" s="86"/>
      <c r="S109" s="48">
        <v>1</v>
      </c>
      <c r="T109" s="48">
        <v>1</v>
      </c>
      <c r="U109" s="49">
        <v>0</v>
      </c>
      <c r="V109" s="49">
        <v>0</v>
      </c>
      <c r="W109" s="49">
        <v>0</v>
      </c>
      <c r="X109" s="49">
        <v>0.999997</v>
      </c>
      <c r="Y109" s="49">
        <v>0</v>
      </c>
      <c r="Z109" s="49" t="s">
        <v>2358</v>
      </c>
      <c r="AA109" s="71">
        <v>109</v>
      </c>
      <c r="AB109" s="71"/>
      <c r="AC109" s="72"/>
      <c r="AD109" s="78" t="s">
        <v>1296</v>
      </c>
      <c r="AE109" s="78">
        <v>13</v>
      </c>
      <c r="AF109" s="78">
        <v>18</v>
      </c>
      <c r="AG109" s="78">
        <v>3469</v>
      </c>
      <c r="AH109" s="78">
        <v>0</v>
      </c>
      <c r="AI109" s="78"/>
      <c r="AJ109" s="78" t="s">
        <v>1457</v>
      </c>
      <c r="AK109" s="78" t="s">
        <v>1585</v>
      </c>
      <c r="AL109" s="78"/>
      <c r="AM109" s="78"/>
      <c r="AN109" s="80">
        <v>43507.912094907406</v>
      </c>
      <c r="AO109" s="83" t="s">
        <v>1791</v>
      </c>
      <c r="AP109" s="78" t="b">
        <v>1</v>
      </c>
      <c r="AQ109" s="78" t="b">
        <v>0</v>
      </c>
      <c r="AR109" s="78" t="b">
        <v>0</v>
      </c>
      <c r="AS109" s="78"/>
      <c r="AT109" s="78">
        <v>0</v>
      </c>
      <c r="AU109" s="78"/>
      <c r="AV109" s="78" t="b">
        <v>0</v>
      </c>
      <c r="AW109" s="78" t="s">
        <v>1931</v>
      </c>
      <c r="AX109" s="83" t="s">
        <v>2038</v>
      </c>
      <c r="AY109" s="78" t="s">
        <v>66</v>
      </c>
      <c r="AZ109" s="78" t="str">
        <f>REPLACE(INDEX(GroupVertices[Group],MATCH(Vertices[[#This Row],[Vertex]],GroupVertices[Vertex],0)),1,1,"")</f>
        <v>1</v>
      </c>
      <c r="BA109" s="48" t="s">
        <v>500</v>
      </c>
      <c r="BB109" s="48" t="s">
        <v>2726</v>
      </c>
      <c r="BC109" s="48" t="s">
        <v>521</v>
      </c>
      <c r="BD109" s="48" t="s">
        <v>521</v>
      </c>
      <c r="BE109" s="48"/>
      <c r="BF109" s="48"/>
      <c r="BG109" s="116" t="s">
        <v>1083</v>
      </c>
      <c r="BH109" s="116" t="s">
        <v>1083</v>
      </c>
      <c r="BI109" s="116" t="s">
        <v>1083</v>
      </c>
      <c r="BJ109" s="116" t="s">
        <v>1083</v>
      </c>
      <c r="BK109" s="116">
        <v>0</v>
      </c>
      <c r="BL109" s="120">
        <v>0</v>
      </c>
      <c r="BM109" s="116">
        <v>0</v>
      </c>
      <c r="BN109" s="120">
        <v>0</v>
      </c>
      <c r="BO109" s="116">
        <v>0</v>
      </c>
      <c r="BP109" s="120">
        <v>0</v>
      </c>
      <c r="BQ109" s="116">
        <v>0</v>
      </c>
      <c r="BR109" s="120">
        <v>0</v>
      </c>
      <c r="BS109" s="116">
        <v>0</v>
      </c>
      <c r="BT109" s="2"/>
      <c r="BU109" s="3"/>
      <c r="BV109" s="3"/>
      <c r="BW109" s="3"/>
      <c r="BX109" s="3"/>
    </row>
    <row r="110" spans="1:76" ht="15">
      <c r="A110" s="64" t="s">
        <v>308</v>
      </c>
      <c r="B110" s="65"/>
      <c r="C110" s="65" t="s">
        <v>64</v>
      </c>
      <c r="D110" s="66">
        <v>418.898687664042</v>
      </c>
      <c r="E110" s="68"/>
      <c r="F110" s="100" t="s">
        <v>1902</v>
      </c>
      <c r="G110" s="65"/>
      <c r="H110" s="69" t="s">
        <v>308</v>
      </c>
      <c r="I110" s="70"/>
      <c r="J110" s="70"/>
      <c r="K110" s="69" t="s">
        <v>2213</v>
      </c>
      <c r="L110" s="73">
        <v>1</v>
      </c>
      <c r="M110" s="74">
        <v>2582.587646484375</v>
      </c>
      <c r="N110" s="74">
        <v>4747.42431640625</v>
      </c>
      <c r="O110" s="75"/>
      <c r="P110" s="76"/>
      <c r="Q110" s="76"/>
      <c r="R110" s="86"/>
      <c r="S110" s="48">
        <v>1</v>
      </c>
      <c r="T110" s="48">
        <v>1</v>
      </c>
      <c r="U110" s="49">
        <v>0</v>
      </c>
      <c r="V110" s="49">
        <v>0</v>
      </c>
      <c r="W110" s="49">
        <v>0</v>
      </c>
      <c r="X110" s="49">
        <v>0.999997</v>
      </c>
      <c r="Y110" s="49">
        <v>0</v>
      </c>
      <c r="Z110" s="49" t="s">
        <v>2358</v>
      </c>
      <c r="AA110" s="71">
        <v>110</v>
      </c>
      <c r="AB110" s="71"/>
      <c r="AC110" s="72"/>
      <c r="AD110" s="78" t="s">
        <v>1297</v>
      </c>
      <c r="AE110" s="78">
        <v>1776</v>
      </c>
      <c r="AF110" s="78">
        <v>8765</v>
      </c>
      <c r="AG110" s="78">
        <v>38668</v>
      </c>
      <c r="AH110" s="78">
        <v>85410</v>
      </c>
      <c r="AI110" s="78"/>
      <c r="AJ110" s="78" t="s">
        <v>1458</v>
      </c>
      <c r="AK110" s="78" t="s">
        <v>1525</v>
      </c>
      <c r="AL110" s="83" t="s">
        <v>1669</v>
      </c>
      <c r="AM110" s="78"/>
      <c r="AN110" s="80">
        <v>41430.644155092596</v>
      </c>
      <c r="AO110" s="83" t="s">
        <v>1792</v>
      </c>
      <c r="AP110" s="78" t="b">
        <v>0</v>
      </c>
      <c r="AQ110" s="78" t="b">
        <v>0</v>
      </c>
      <c r="AR110" s="78" t="b">
        <v>1</v>
      </c>
      <c r="AS110" s="78"/>
      <c r="AT110" s="78">
        <v>145</v>
      </c>
      <c r="AU110" s="83" t="s">
        <v>1852</v>
      </c>
      <c r="AV110" s="78" t="b">
        <v>1</v>
      </c>
      <c r="AW110" s="78" t="s">
        <v>1931</v>
      </c>
      <c r="AX110" s="83" t="s">
        <v>2039</v>
      </c>
      <c r="AY110" s="78" t="s">
        <v>66</v>
      </c>
      <c r="AZ110" s="78" t="str">
        <f>REPLACE(INDEX(GroupVertices[Group],MATCH(Vertices[[#This Row],[Vertex]],GroupVertices[Vertex],0)),1,1,"")</f>
        <v>1</v>
      </c>
      <c r="BA110" s="48"/>
      <c r="BB110" s="48"/>
      <c r="BC110" s="48"/>
      <c r="BD110" s="48"/>
      <c r="BE110" s="48"/>
      <c r="BF110" s="48"/>
      <c r="BG110" s="116" t="s">
        <v>2788</v>
      </c>
      <c r="BH110" s="116" t="s">
        <v>2788</v>
      </c>
      <c r="BI110" s="116" t="s">
        <v>2899</v>
      </c>
      <c r="BJ110" s="116" t="s">
        <v>2899</v>
      </c>
      <c r="BK110" s="116">
        <v>0</v>
      </c>
      <c r="BL110" s="120">
        <v>0</v>
      </c>
      <c r="BM110" s="116">
        <v>0</v>
      </c>
      <c r="BN110" s="120">
        <v>0</v>
      </c>
      <c r="BO110" s="116">
        <v>0</v>
      </c>
      <c r="BP110" s="120">
        <v>0</v>
      </c>
      <c r="BQ110" s="116">
        <v>3</v>
      </c>
      <c r="BR110" s="120">
        <v>100</v>
      </c>
      <c r="BS110" s="116">
        <v>3</v>
      </c>
      <c r="BT110" s="2"/>
      <c r="BU110" s="3"/>
      <c r="BV110" s="3"/>
      <c r="BW110" s="3"/>
      <c r="BX110" s="3"/>
    </row>
    <row r="111" spans="1:76" ht="15">
      <c r="A111" s="64" t="s">
        <v>309</v>
      </c>
      <c r="B111" s="65"/>
      <c r="C111" s="65" t="s">
        <v>64</v>
      </c>
      <c r="D111" s="66">
        <v>208.3356080489939</v>
      </c>
      <c r="E111" s="68"/>
      <c r="F111" s="100" t="s">
        <v>1903</v>
      </c>
      <c r="G111" s="65"/>
      <c r="H111" s="69" t="s">
        <v>309</v>
      </c>
      <c r="I111" s="70"/>
      <c r="J111" s="70"/>
      <c r="K111" s="69" t="s">
        <v>2214</v>
      </c>
      <c r="L111" s="73">
        <v>1</v>
      </c>
      <c r="M111" s="74">
        <v>1521.398681640625</v>
      </c>
      <c r="N111" s="74">
        <v>6528.7587890625</v>
      </c>
      <c r="O111" s="75"/>
      <c r="P111" s="76"/>
      <c r="Q111" s="76"/>
      <c r="R111" s="86"/>
      <c r="S111" s="48">
        <v>1</v>
      </c>
      <c r="T111" s="48">
        <v>1</v>
      </c>
      <c r="U111" s="49">
        <v>0</v>
      </c>
      <c r="V111" s="49">
        <v>0</v>
      </c>
      <c r="W111" s="49">
        <v>0</v>
      </c>
      <c r="X111" s="49">
        <v>0.999997</v>
      </c>
      <c r="Y111" s="49">
        <v>0</v>
      </c>
      <c r="Z111" s="49" t="s">
        <v>2358</v>
      </c>
      <c r="AA111" s="71">
        <v>111</v>
      </c>
      <c r="AB111" s="71"/>
      <c r="AC111" s="72"/>
      <c r="AD111" s="78" t="s">
        <v>1298</v>
      </c>
      <c r="AE111" s="78">
        <v>1868</v>
      </c>
      <c r="AF111" s="78">
        <v>1585</v>
      </c>
      <c r="AG111" s="78">
        <v>57154</v>
      </c>
      <c r="AH111" s="78">
        <v>124968</v>
      </c>
      <c r="AI111" s="78"/>
      <c r="AJ111" s="78" t="s">
        <v>1459</v>
      </c>
      <c r="AK111" s="78"/>
      <c r="AL111" s="78"/>
      <c r="AM111" s="78"/>
      <c r="AN111" s="80">
        <v>39856.786215277774</v>
      </c>
      <c r="AO111" s="83" t="s">
        <v>1793</v>
      </c>
      <c r="AP111" s="78" t="b">
        <v>0</v>
      </c>
      <c r="AQ111" s="78" t="b">
        <v>0</v>
      </c>
      <c r="AR111" s="78" t="b">
        <v>1</v>
      </c>
      <c r="AS111" s="78"/>
      <c r="AT111" s="78">
        <v>52</v>
      </c>
      <c r="AU111" s="83" t="s">
        <v>1859</v>
      </c>
      <c r="AV111" s="78" t="b">
        <v>0</v>
      </c>
      <c r="AW111" s="78" t="s">
        <v>1931</v>
      </c>
      <c r="AX111" s="83" t="s">
        <v>2040</v>
      </c>
      <c r="AY111" s="78" t="s">
        <v>66</v>
      </c>
      <c r="AZ111" s="78" t="str">
        <f>REPLACE(INDEX(GroupVertices[Group],MATCH(Vertices[[#This Row],[Vertex]],GroupVertices[Vertex],0)),1,1,"")</f>
        <v>1</v>
      </c>
      <c r="BA111" s="48"/>
      <c r="BB111" s="48"/>
      <c r="BC111" s="48"/>
      <c r="BD111" s="48"/>
      <c r="BE111" s="48"/>
      <c r="BF111" s="48"/>
      <c r="BG111" s="116" t="s">
        <v>2789</v>
      </c>
      <c r="BH111" s="116" t="s">
        <v>2789</v>
      </c>
      <c r="BI111" s="116" t="s">
        <v>2900</v>
      </c>
      <c r="BJ111" s="116" t="s">
        <v>2900</v>
      </c>
      <c r="BK111" s="116">
        <v>0</v>
      </c>
      <c r="BL111" s="120">
        <v>0</v>
      </c>
      <c r="BM111" s="116">
        <v>0</v>
      </c>
      <c r="BN111" s="120">
        <v>0</v>
      </c>
      <c r="BO111" s="116">
        <v>0</v>
      </c>
      <c r="BP111" s="120">
        <v>0</v>
      </c>
      <c r="BQ111" s="116">
        <v>2</v>
      </c>
      <c r="BR111" s="120">
        <v>100</v>
      </c>
      <c r="BS111" s="116">
        <v>2</v>
      </c>
      <c r="BT111" s="2"/>
      <c r="BU111" s="3"/>
      <c r="BV111" s="3"/>
      <c r="BW111" s="3"/>
      <c r="BX111" s="3"/>
    </row>
    <row r="112" spans="1:76" ht="15">
      <c r="A112" s="64" t="s">
        <v>310</v>
      </c>
      <c r="B112" s="65"/>
      <c r="C112" s="65" t="s">
        <v>64</v>
      </c>
      <c r="D112" s="66">
        <v>165.34320209973754</v>
      </c>
      <c r="E112" s="68"/>
      <c r="F112" s="100" t="s">
        <v>1904</v>
      </c>
      <c r="G112" s="65"/>
      <c r="H112" s="69" t="s">
        <v>310</v>
      </c>
      <c r="I112" s="70"/>
      <c r="J112" s="70"/>
      <c r="K112" s="69" t="s">
        <v>2215</v>
      </c>
      <c r="L112" s="73">
        <v>1</v>
      </c>
      <c r="M112" s="74">
        <v>460.2095642089844</v>
      </c>
      <c r="N112" s="74">
        <v>8310.09375</v>
      </c>
      <c r="O112" s="75"/>
      <c r="P112" s="76"/>
      <c r="Q112" s="76"/>
      <c r="R112" s="86"/>
      <c r="S112" s="48">
        <v>1</v>
      </c>
      <c r="T112" s="48">
        <v>1</v>
      </c>
      <c r="U112" s="49">
        <v>0</v>
      </c>
      <c r="V112" s="49">
        <v>0</v>
      </c>
      <c r="W112" s="49">
        <v>0</v>
      </c>
      <c r="X112" s="49">
        <v>0.999997</v>
      </c>
      <c r="Y112" s="49">
        <v>0</v>
      </c>
      <c r="Z112" s="49" t="s">
        <v>2358</v>
      </c>
      <c r="AA112" s="71">
        <v>112</v>
      </c>
      <c r="AB112" s="71"/>
      <c r="AC112" s="72"/>
      <c r="AD112" s="78" t="s">
        <v>1299</v>
      </c>
      <c r="AE112" s="78">
        <v>126</v>
      </c>
      <c r="AF112" s="78">
        <v>119</v>
      </c>
      <c r="AG112" s="78">
        <v>1732</v>
      </c>
      <c r="AH112" s="78">
        <v>45</v>
      </c>
      <c r="AI112" s="78"/>
      <c r="AJ112" s="78" t="s">
        <v>1460</v>
      </c>
      <c r="AK112" s="78" t="s">
        <v>1586</v>
      </c>
      <c r="AL112" s="78"/>
      <c r="AM112" s="78"/>
      <c r="AN112" s="80">
        <v>43412.70023148148</v>
      </c>
      <c r="AO112" s="83" t="s">
        <v>1794</v>
      </c>
      <c r="AP112" s="78" t="b">
        <v>1</v>
      </c>
      <c r="AQ112" s="78" t="b">
        <v>0</v>
      </c>
      <c r="AR112" s="78" t="b">
        <v>0</v>
      </c>
      <c r="AS112" s="78"/>
      <c r="AT112" s="78">
        <v>0</v>
      </c>
      <c r="AU112" s="78"/>
      <c r="AV112" s="78" t="b">
        <v>0</v>
      </c>
      <c r="AW112" s="78" t="s">
        <v>1931</v>
      </c>
      <c r="AX112" s="83" t="s">
        <v>2041</v>
      </c>
      <c r="AY112" s="78" t="s">
        <v>66</v>
      </c>
      <c r="AZ112" s="78" t="str">
        <f>REPLACE(INDEX(GroupVertices[Group],MATCH(Vertices[[#This Row],[Vertex]],GroupVertices[Vertex],0)),1,1,"")</f>
        <v>1</v>
      </c>
      <c r="BA112" s="48"/>
      <c r="BB112" s="48"/>
      <c r="BC112" s="48"/>
      <c r="BD112" s="48"/>
      <c r="BE112" s="48"/>
      <c r="BF112" s="48"/>
      <c r="BG112" s="116" t="s">
        <v>2790</v>
      </c>
      <c r="BH112" s="116" t="s">
        <v>2790</v>
      </c>
      <c r="BI112" s="116" t="s">
        <v>2901</v>
      </c>
      <c r="BJ112" s="116" t="s">
        <v>2901</v>
      </c>
      <c r="BK112" s="116">
        <v>0</v>
      </c>
      <c r="BL112" s="120">
        <v>0</v>
      </c>
      <c r="BM112" s="116">
        <v>0</v>
      </c>
      <c r="BN112" s="120">
        <v>0</v>
      </c>
      <c r="BO112" s="116">
        <v>0</v>
      </c>
      <c r="BP112" s="120">
        <v>0</v>
      </c>
      <c r="BQ112" s="116">
        <v>18</v>
      </c>
      <c r="BR112" s="120">
        <v>100</v>
      </c>
      <c r="BS112" s="116">
        <v>18</v>
      </c>
      <c r="BT112" s="2"/>
      <c r="BU112" s="3"/>
      <c r="BV112" s="3"/>
      <c r="BW112" s="3"/>
      <c r="BX112" s="3"/>
    </row>
    <row r="113" spans="1:76" ht="15">
      <c r="A113" s="64" t="s">
        <v>311</v>
      </c>
      <c r="B113" s="65"/>
      <c r="C113" s="65" t="s">
        <v>64</v>
      </c>
      <c r="D113" s="66">
        <v>169.27293088363953</v>
      </c>
      <c r="E113" s="68"/>
      <c r="F113" s="100" t="s">
        <v>659</v>
      </c>
      <c r="G113" s="65"/>
      <c r="H113" s="69" t="s">
        <v>311</v>
      </c>
      <c r="I113" s="70"/>
      <c r="J113" s="70"/>
      <c r="K113" s="69" t="s">
        <v>2216</v>
      </c>
      <c r="L113" s="73">
        <v>1</v>
      </c>
      <c r="M113" s="74">
        <v>5412.064453125</v>
      </c>
      <c r="N113" s="74">
        <v>2200.220947265625</v>
      </c>
      <c r="O113" s="75"/>
      <c r="P113" s="76"/>
      <c r="Q113" s="76"/>
      <c r="R113" s="86"/>
      <c r="S113" s="48">
        <v>0</v>
      </c>
      <c r="T113" s="48">
        <v>1</v>
      </c>
      <c r="U113" s="49">
        <v>0</v>
      </c>
      <c r="V113" s="49">
        <v>0.025641</v>
      </c>
      <c r="W113" s="49">
        <v>0.015487</v>
      </c>
      <c r="X113" s="49">
        <v>0.436527</v>
      </c>
      <c r="Y113" s="49">
        <v>0</v>
      </c>
      <c r="Z113" s="49">
        <v>0</v>
      </c>
      <c r="AA113" s="71">
        <v>113</v>
      </c>
      <c r="AB113" s="71"/>
      <c r="AC113" s="72"/>
      <c r="AD113" s="78" t="s">
        <v>1300</v>
      </c>
      <c r="AE113" s="78">
        <v>292</v>
      </c>
      <c r="AF113" s="78">
        <v>253</v>
      </c>
      <c r="AG113" s="78">
        <v>871</v>
      </c>
      <c r="AH113" s="78">
        <v>6330</v>
      </c>
      <c r="AI113" s="78"/>
      <c r="AJ113" s="78" t="s">
        <v>1461</v>
      </c>
      <c r="AK113" s="78" t="s">
        <v>1587</v>
      </c>
      <c r="AL113" s="78"/>
      <c r="AM113" s="78"/>
      <c r="AN113" s="80">
        <v>43461.05954861111</v>
      </c>
      <c r="AO113" s="83" t="s">
        <v>1795</v>
      </c>
      <c r="AP113" s="78" t="b">
        <v>1</v>
      </c>
      <c r="AQ113" s="78" t="b">
        <v>0</v>
      </c>
      <c r="AR113" s="78" t="b">
        <v>0</v>
      </c>
      <c r="AS113" s="78"/>
      <c r="AT113" s="78">
        <v>0</v>
      </c>
      <c r="AU113" s="78"/>
      <c r="AV113" s="78" t="b">
        <v>0</v>
      </c>
      <c r="AW113" s="78" t="s">
        <v>1931</v>
      </c>
      <c r="AX113" s="83" t="s">
        <v>2042</v>
      </c>
      <c r="AY113" s="78" t="s">
        <v>66</v>
      </c>
      <c r="AZ113" s="78" t="str">
        <f>REPLACE(INDEX(GroupVertices[Group],MATCH(Vertices[[#This Row],[Vertex]],GroupVertices[Vertex],0)),1,1,"")</f>
        <v>4</v>
      </c>
      <c r="BA113" s="48"/>
      <c r="BB113" s="48"/>
      <c r="BC113" s="48"/>
      <c r="BD113" s="48"/>
      <c r="BE113" s="48"/>
      <c r="BF113" s="48"/>
      <c r="BG113" s="116" t="s">
        <v>2791</v>
      </c>
      <c r="BH113" s="116" t="s">
        <v>2791</v>
      </c>
      <c r="BI113" s="116" t="s">
        <v>2902</v>
      </c>
      <c r="BJ113" s="116" t="s">
        <v>2902</v>
      </c>
      <c r="BK113" s="116">
        <v>0</v>
      </c>
      <c r="BL113" s="120">
        <v>0</v>
      </c>
      <c r="BM113" s="116">
        <v>1</v>
      </c>
      <c r="BN113" s="120">
        <v>4.545454545454546</v>
      </c>
      <c r="BO113" s="116">
        <v>0</v>
      </c>
      <c r="BP113" s="120">
        <v>0</v>
      </c>
      <c r="BQ113" s="116">
        <v>21</v>
      </c>
      <c r="BR113" s="120">
        <v>95.45454545454545</v>
      </c>
      <c r="BS113" s="116">
        <v>22</v>
      </c>
      <c r="BT113" s="2"/>
      <c r="BU113" s="3"/>
      <c r="BV113" s="3"/>
      <c r="BW113" s="3"/>
      <c r="BX113" s="3"/>
    </row>
    <row r="114" spans="1:76" ht="15">
      <c r="A114" s="64" t="s">
        <v>327</v>
      </c>
      <c r="B114" s="65"/>
      <c r="C114" s="65" t="s">
        <v>64</v>
      </c>
      <c r="D114" s="66">
        <v>171.73634295713035</v>
      </c>
      <c r="E114" s="68"/>
      <c r="F114" s="100" t="s">
        <v>670</v>
      </c>
      <c r="G114" s="65"/>
      <c r="H114" s="69" t="s">
        <v>327</v>
      </c>
      <c r="I114" s="70"/>
      <c r="J114" s="70"/>
      <c r="K114" s="69" t="s">
        <v>2217</v>
      </c>
      <c r="L114" s="73">
        <v>3301.4424003409667</v>
      </c>
      <c r="M114" s="74">
        <v>4832.873046875</v>
      </c>
      <c r="N114" s="74">
        <v>2559.73291015625</v>
      </c>
      <c r="O114" s="75"/>
      <c r="P114" s="76"/>
      <c r="Q114" s="76"/>
      <c r="R114" s="86"/>
      <c r="S114" s="48">
        <v>10</v>
      </c>
      <c r="T114" s="48">
        <v>2</v>
      </c>
      <c r="U114" s="49">
        <v>129.733333</v>
      </c>
      <c r="V114" s="49">
        <v>0.041667</v>
      </c>
      <c r="W114" s="49">
        <v>0.073921</v>
      </c>
      <c r="X114" s="49">
        <v>3.370911</v>
      </c>
      <c r="Y114" s="49">
        <v>0.041666666666666664</v>
      </c>
      <c r="Z114" s="49">
        <v>0.1111111111111111</v>
      </c>
      <c r="AA114" s="71">
        <v>114</v>
      </c>
      <c r="AB114" s="71"/>
      <c r="AC114" s="72"/>
      <c r="AD114" s="78" t="s">
        <v>1301</v>
      </c>
      <c r="AE114" s="78">
        <v>368</v>
      </c>
      <c r="AF114" s="78">
        <v>337</v>
      </c>
      <c r="AG114" s="78">
        <v>515</v>
      </c>
      <c r="AH114" s="78">
        <v>604</v>
      </c>
      <c r="AI114" s="78"/>
      <c r="AJ114" s="78" t="s">
        <v>1462</v>
      </c>
      <c r="AK114" s="78"/>
      <c r="AL114" s="78"/>
      <c r="AM114" s="78"/>
      <c r="AN114" s="80">
        <v>42408.78623842593</v>
      </c>
      <c r="AO114" s="83" t="s">
        <v>1796</v>
      </c>
      <c r="AP114" s="78" t="b">
        <v>1</v>
      </c>
      <c r="AQ114" s="78" t="b">
        <v>0</v>
      </c>
      <c r="AR114" s="78" t="b">
        <v>1</v>
      </c>
      <c r="AS114" s="78"/>
      <c r="AT114" s="78">
        <v>2</v>
      </c>
      <c r="AU114" s="78"/>
      <c r="AV114" s="78" t="b">
        <v>0</v>
      </c>
      <c r="AW114" s="78" t="s">
        <v>1931</v>
      </c>
      <c r="AX114" s="83" t="s">
        <v>2043</v>
      </c>
      <c r="AY114" s="78" t="s">
        <v>66</v>
      </c>
      <c r="AZ114" s="78" t="str">
        <f>REPLACE(INDEX(GroupVertices[Group],MATCH(Vertices[[#This Row],[Vertex]],GroupVertices[Vertex],0)),1,1,"")</f>
        <v>4</v>
      </c>
      <c r="BA114" s="48"/>
      <c r="BB114" s="48"/>
      <c r="BC114" s="48"/>
      <c r="BD114" s="48"/>
      <c r="BE114" s="48"/>
      <c r="BF114" s="48"/>
      <c r="BG114" s="116" t="s">
        <v>2792</v>
      </c>
      <c r="BH114" s="116" t="s">
        <v>2837</v>
      </c>
      <c r="BI114" s="116" t="s">
        <v>2903</v>
      </c>
      <c r="BJ114" s="116" t="s">
        <v>2942</v>
      </c>
      <c r="BK114" s="116">
        <v>0</v>
      </c>
      <c r="BL114" s="120">
        <v>0</v>
      </c>
      <c r="BM114" s="116">
        <v>2</v>
      </c>
      <c r="BN114" s="120">
        <v>3.076923076923077</v>
      </c>
      <c r="BO114" s="116">
        <v>0</v>
      </c>
      <c r="BP114" s="120">
        <v>0</v>
      </c>
      <c r="BQ114" s="116">
        <v>63</v>
      </c>
      <c r="BR114" s="120">
        <v>96.92307692307692</v>
      </c>
      <c r="BS114" s="116">
        <v>65</v>
      </c>
      <c r="BT114" s="2"/>
      <c r="BU114" s="3"/>
      <c r="BV114" s="3"/>
      <c r="BW114" s="3"/>
      <c r="BX114" s="3"/>
    </row>
    <row r="115" spans="1:76" ht="15">
      <c r="A115" s="64" t="s">
        <v>312</v>
      </c>
      <c r="B115" s="65"/>
      <c r="C115" s="65" t="s">
        <v>64</v>
      </c>
      <c r="D115" s="66">
        <v>191.2676815398075</v>
      </c>
      <c r="E115" s="68"/>
      <c r="F115" s="100" t="s">
        <v>660</v>
      </c>
      <c r="G115" s="65"/>
      <c r="H115" s="69" t="s">
        <v>312</v>
      </c>
      <c r="I115" s="70"/>
      <c r="J115" s="70"/>
      <c r="K115" s="69" t="s">
        <v>2218</v>
      </c>
      <c r="L115" s="73">
        <v>1</v>
      </c>
      <c r="M115" s="74">
        <v>4853.93798828125</v>
      </c>
      <c r="N115" s="74">
        <v>3656.1484375</v>
      </c>
      <c r="O115" s="75"/>
      <c r="P115" s="76"/>
      <c r="Q115" s="76"/>
      <c r="R115" s="86"/>
      <c r="S115" s="48">
        <v>0</v>
      </c>
      <c r="T115" s="48">
        <v>2</v>
      </c>
      <c r="U115" s="49">
        <v>0</v>
      </c>
      <c r="V115" s="49">
        <v>0.028571</v>
      </c>
      <c r="W115" s="49">
        <v>0.029691</v>
      </c>
      <c r="X115" s="49">
        <v>0.71351</v>
      </c>
      <c r="Y115" s="49">
        <v>1</v>
      </c>
      <c r="Z115" s="49">
        <v>0</v>
      </c>
      <c r="AA115" s="71">
        <v>115</v>
      </c>
      <c r="AB115" s="71"/>
      <c r="AC115" s="72"/>
      <c r="AD115" s="78" t="s">
        <v>1302</v>
      </c>
      <c r="AE115" s="78">
        <v>931</v>
      </c>
      <c r="AF115" s="78">
        <v>1003</v>
      </c>
      <c r="AG115" s="78">
        <v>75933</v>
      </c>
      <c r="AH115" s="78">
        <v>29981</v>
      </c>
      <c r="AI115" s="78"/>
      <c r="AJ115" s="78" t="s">
        <v>1463</v>
      </c>
      <c r="AK115" s="78" t="s">
        <v>1588</v>
      </c>
      <c r="AL115" s="83" t="s">
        <v>1670</v>
      </c>
      <c r="AM115" s="78"/>
      <c r="AN115" s="80">
        <v>40318.16547453704</v>
      </c>
      <c r="AO115" s="83" t="s">
        <v>1797</v>
      </c>
      <c r="AP115" s="78" t="b">
        <v>0</v>
      </c>
      <c r="AQ115" s="78" t="b">
        <v>0</v>
      </c>
      <c r="AR115" s="78" t="b">
        <v>1</v>
      </c>
      <c r="AS115" s="78"/>
      <c r="AT115" s="78">
        <v>13</v>
      </c>
      <c r="AU115" s="83" t="s">
        <v>1861</v>
      </c>
      <c r="AV115" s="78" t="b">
        <v>0</v>
      </c>
      <c r="AW115" s="78" t="s">
        <v>1931</v>
      </c>
      <c r="AX115" s="83" t="s">
        <v>2044</v>
      </c>
      <c r="AY115" s="78" t="s">
        <v>66</v>
      </c>
      <c r="AZ115" s="78" t="str">
        <f>REPLACE(INDEX(GroupVertices[Group],MATCH(Vertices[[#This Row],[Vertex]],GroupVertices[Vertex],0)),1,1,"")</f>
        <v>4</v>
      </c>
      <c r="BA115" s="48"/>
      <c r="BB115" s="48"/>
      <c r="BC115" s="48"/>
      <c r="BD115" s="48"/>
      <c r="BE115" s="48"/>
      <c r="BF115" s="48"/>
      <c r="BG115" s="116" t="s">
        <v>2793</v>
      </c>
      <c r="BH115" s="116" t="s">
        <v>2838</v>
      </c>
      <c r="BI115" s="116" t="s">
        <v>2904</v>
      </c>
      <c r="BJ115" s="116" t="s">
        <v>2938</v>
      </c>
      <c r="BK115" s="116">
        <v>0</v>
      </c>
      <c r="BL115" s="120">
        <v>0</v>
      </c>
      <c r="BM115" s="116">
        <v>2</v>
      </c>
      <c r="BN115" s="120">
        <v>4</v>
      </c>
      <c r="BO115" s="116">
        <v>0</v>
      </c>
      <c r="BP115" s="120">
        <v>0</v>
      </c>
      <c r="BQ115" s="116">
        <v>48</v>
      </c>
      <c r="BR115" s="120">
        <v>96</v>
      </c>
      <c r="BS115" s="116">
        <v>50</v>
      </c>
      <c r="BT115" s="2"/>
      <c r="BU115" s="3"/>
      <c r="BV115" s="3"/>
      <c r="BW115" s="3"/>
      <c r="BX115" s="3"/>
    </row>
    <row r="116" spans="1:76" ht="15">
      <c r="A116" s="64" t="s">
        <v>313</v>
      </c>
      <c r="B116" s="65"/>
      <c r="C116" s="65" t="s">
        <v>64</v>
      </c>
      <c r="D116" s="66">
        <v>170.9152055993001</v>
      </c>
      <c r="E116" s="68"/>
      <c r="F116" s="100" t="s">
        <v>661</v>
      </c>
      <c r="G116" s="65"/>
      <c r="H116" s="69" t="s">
        <v>313</v>
      </c>
      <c r="I116" s="70"/>
      <c r="J116" s="70"/>
      <c r="K116" s="69" t="s">
        <v>2219</v>
      </c>
      <c r="L116" s="73">
        <v>1</v>
      </c>
      <c r="M116" s="74">
        <v>5279.05810546875</v>
      </c>
      <c r="N116" s="74">
        <v>1459.491943359375</v>
      </c>
      <c r="O116" s="75"/>
      <c r="P116" s="76"/>
      <c r="Q116" s="76"/>
      <c r="R116" s="86"/>
      <c r="S116" s="48">
        <v>0</v>
      </c>
      <c r="T116" s="48">
        <v>1</v>
      </c>
      <c r="U116" s="49">
        <v>0</v>
      </c>
      <c r="V116" s="49">
        <v>0.025641</v>
      </c>
      <c r="W116" s="49">
        <v>0.015487</v>
      </c>
      <c r="X116" s="49">
        <v>0.436527</v>
      </c>
      <c r="Y116" s="49">
        <v>0</v>
      </c>
      <c r="Z116" s="49">
        <v>0</v>
      </c>
      <c r="AA116" s="71">
        <v>116</v>
      </c>
      <c r="AB116" s="71"/>
      <c r="AC116" s="72"/>
      <c r="AD116" s="78" t="s">
        <v>1303</v>
      </c>
      <c r="AE116" s="78">
        <v>198</v>
      </c>
      <c r="AF116" s="78">
        <v>309</v>
      </c>
      <c r="AG116" s="78">
        <v>1771</v>
      </c>
      <c r="AH116" s="78">
        <v>437</v>
      </c>
      <c r="AI116" s="78"/>
      <c r="AJ116" s="78" t="s">
        <v>1464</v>
      </c>
      <c r="AK116" s="78" t="s">
        <v>1589</v>
      </c>
      <c r="AL116" s="78"/>
      <c r="AM116" s="78"/>
      <c r="AN116" s="80">
        <v>42638.70909722222</v>
      </c>
      <c r="AO116" s="83" t="s">
        <v>1798</v>
      </c>
      <c r="AP116" s="78" t="b">
        <v>1</v>
      </c>
      <c r="AQ116" s="78" t="b">
        <v>0</v>
      </c>
      <c r="AR116" s="78" t="b">
        <v>0</v>
      </c>
      <c r="AS116" s="78"/>
      <c r="AT116" s="78">
        <v>2</v>
      </c>
      <c r="AU116" s="78"/>
      <c r="AV116" s="78" t="b">
        <v>0</v>
      </c>
      <c r="AW116" s="78" t="s">
        <v>1931</v>
      </c>
      <c r="AX116" s="83" t="s">
        <v>2045</v>
      </c>
      <c r="AY116" s="78" t="s">
        <v>66</v>
      </c>
      <c r="AZ116" s="78" t="str">
        <f>REPLACE(INDEX(GroupVertices[Group],MATCH(Vertices[[#This Row],[Vertex]],GroupVertices[Vertex],0)),1,1,"")</f>
        <v>4</v>
      </c>
      <c r="BA116" s="48"/>
      <c r="BB116" s="48"/>
      <c r="BC116" s="48"/>
      <c r="BD116" s="48"/>
      <c r="BE116" s="48"/>
      <c r="BF116" s="48"/>
      <c r="BG116" s="116" t="s">
        <v>2791</v>
      </c>
      <c r="BH116" s="116" t="s">
        <v>2791</v>
      </c>
      <c r="BI116" s="116" t="s">
        <v>2902</v>
      </c>
      <c r="BJ116" s="116" t="s">
        <v>2902</v>
      </c>
      <c r="BK116" s="116">
        <v>0</v>
      </c>
      <c r="BL116" s="120">
        <v>0</v>
      </c>
      <c r="BM116" s="116">
        <v>1</v>
      </c>
      <c r="BN116" s="120">
        <v>4.545454545454546</v>
      </c>
      <c r="BO116" s="116">
        <v>0</v>
      </c>
      <c r="BP116" s="120">
        <v>0</v>
      </c>
      <c r="BQ116" s="116">
        <v>21</v>
      </c>
      <c r="BR116" s="120">
        <v>95.45454545454545</v>
      </c>
      <c r="BS116" s="116">
        <v>22</v>
      </c>
      <c r="BT116" s="2"/>
      <c r="BU116" s="3"/>
      <c r="BV116" s="3"/>
      <c r="BW116" s="3"/>
      <c r="BX116" s="3"/>
    </row>
    <row r="117" spans="1:76" ht="15">
      <c r="A117" s="64" t="s">
        <v>314</v>
      </c>
      <c r="B117" s="65"/>
      <c r="C117" s="65" t="s">
        <v>64</v>
      </c>
      <c r="D117" s="66">
        <v>164.5513910761155</v>
      </c>
      <c r="E117" s="68"/>
      <c r="F117" s="100" t="s">
        <v>662</v>
      </c>
      <c r="G117" s="65"/>
      <c r="H117" s="69" t="s">
        <v>314</v>
      </c>
      <c r="I117" s="70"/>
      <c r="J117" s="70"/>
      <c r="K117" s="69" t="s">
        <v>2220</v>
      </c>
      <c r="L117" s="73">
        <v>1</v>
      </c>
      <c r="M117" s="74">
        <v>5400.580078125</v>
      </c>
      <c r="N117" s="74">
        <v>2969.54443359375</v>
      </c>
      <c r="O117" s="75"/>
      <c r="P117" s="76"/>
      <c r="Q117" s="76"/>
      <c r="R117" s="86"/>
      <c r="S117" s="48">
        <v>0</v>
      </c>
      <c r="T117" s="48">
        <v>1</v>
      </c>
      <c r="U117" s="49">
        <v>0</v>
      </c>
      <c r="V117" s="49">
        <v>0.025641</v>
      </c>
      <c r="W117" s="49">
        <v>0.015487</v>
      </c>
      <c r="X117" s="49">
        <v>0.436527</v>
      </c>
      <c r="Y117" s="49">
        <v>0</v>
      </c>
      <c r="Z117" s="49">
        <v>0</v>
      </c>
      <c r="AA117" s="71">
        <v>117</v>
      </c>
      <c r="AB117" s="71"/>
      <c r="AC117" s="72"/>
      <c r="AD117" s="78" t="s">
        <v>1304</v>
      </c>
      <c r="AE117" s="78">
        <v>142</v>
      </c>
      <c r="AF117" s="78">
        <v>92</v>
      </c>
      <c r="AG117" s="78">
        <v>2330</v>
      </c>
      <c r="AH117" s="78">
        <v>4864</v>
      </c>
      <c r="AI117" s="78"/>
      <c r="AJ117" s="78" t="s">
        <v>1465</v>
      </c>
      <c r="AK117" s="78"/>
      <c r="AL117" s="83" t="s">
        <v>1671</v>
      </c>
      <c r="AM117" s="78"/>
      <c r="AN117" s="80">
        <v>41557.54278935185</v>
      </c>
      <c r="AO117" s="83" t="s">
        <v>1799</v>
      </c>
      <c r="AP117" s="78" t="b">
        <v>1</v>
      </c>
      <c r="AQ117" s="78" t="b">
        <v>0</v>
      </c>
      <c r="AR117" s="78" t="b">
        <v>0</v>
      </c>
      <c r="AS117" s="78"/>
      <c r="AT117" s="78">
        <v>3</v>
      </c>
      <c r="AU117" s="83" t="s">
        <v>1852</v>
      </c>
      <c r="AV117" s="78" t="b">
        <v>0</v>
      </c>
      <c r="AW117" s="78" t="s">
        <v>1931</v>
      </c>
      <c r="AX117" s="83" t="s">
        <v>2046</v>
      </c>
      <c r="AY117" s="78" t="s">
        <v>66</v>
      </c>
      <c r="AZ117" s="78" t="str">
        <f>REPLACE(INDEX(GroupVertices[Group],MATCH(Vertices[[#This Row],[Vertex]],GroupVertices[Vertex],0)),1,1,"")</f>
        <v>4</v>
      </c>
      <c r="BA117" s="48"/>
      <c r="BB117" s="48"/>
      <c r="BC117" s="48"/>
      <c r="BD117" s="48"/>
      <c r="BE117" s="48"/>
      <c r="BF117" s="48"/>
      <c r="BG117" s="116" t="s">
        <v>2791</v>
      </c>
      <c r="BH117" s="116" t="s">
        <v>2791</v>
      </c>
      <c r="BI117" s="116" t="s">
        <v>2902</v>
      </c>
      <c r="BJ117" s="116" t="s">
        <v>2902</v>
      </c>
      <c r="BK117" s="116">
        <v>0</v>
      </c>
      <c r="BL117" s="120">
        <v>0</v>
      </c>
      <c r="BM117" s="116">
        <v>1</v>
      </c>
      <c r="BN117" s="120">
        <v>4.545454545454546</v>
      </c>
      <c r="BO117" s="116">
        <v>0</v>
      </c>
      <c r="BP117" s="120">
        <v>0</v>
      </c>
      <c r="BQ117" s="116">
        <v>21</v>
      </c>
      <c r="BR117" s="120">
        <v>95.45454545454545</v>
      </c>
      <c r="BS117" s="116">
        <v>22</v>
      </c>
      <c r="BT117" s="2"/>
      <c r="BU117" s="3"/>
      <c r="BV117" s="3"/>
      <c r="BW117" s="3"/>
      <c r="BX117" s="3"/>
    </row>
    <row r="118" spans="1:76" ht="15">
      <c r="A118" s="64" t="s">
        <v>379</v>
      </c>
      <c r="B118" s="65"/>
      <c r="C118" s="65" t="s">
        <v>64</v>
      </c>
      <c r="D118" s="66">
        <v>419.8664566929134</v>
      </c>
      <c r="E118" s="68"/>
      <c r="F118" s="100" t="s">
        <v>1905</v>
      </c>
      <c r="G118" s="65"/>
      <c r="H118" s="69" t="s">
        <v>379</v>
      </c>
      <c r="I118" s="70"/>
      <c r="J118" s="70"/>
      <c r="K118" s="69" t="s">
        <v>2221</v>
      </c>
      <c r="L118" s="73">
        <v>1</v>
      </c>
      <c r="M118" s="74">
        <v>7262.1064453125</v>
      </c>
      <c r="N118" s="74">
        <v>6381.71484375</v>
      </c>
      <c r="O118" s="75"/>
      <c r="P118" s="76"/>
      <c r="Q118" s="76"/>
      <c r="R118" s="86"/>
      <c r="S118" s="48">
        <v>1</v>
      </c>
      <c r="T118" s="48">
        <v>0</v>
      </c>
      <c r="U118" s="49">
        <v>0</v>
      </c>
      <c r="V118" s="49">
        <v>0.2</v>
      </c>
      <c r="W118" s="49">
        <v>0</v>
      </c>
      <c r="X118" s="49">
        <v>0.610685</v>
      </c>
      <c r="Y118" s="49">
        <v>0</v>
      </c>
      <c r="Z118" s="49">
        <v>0</v>
      </c>
      <c r="AA118" s="71">
        <v>118</v>
      </c>
      <c r="AB118" s="71"/>
      <c r="AC118" s="72"/>
      <c r="AD118" s="78" t="s">
        <v>1305</v>
      </c>
      <c r="AE118" s="78">
        <v>2398</v>
      </c>
      <c r="AF118" s="78">
        <v>8798</v>
      </c>
      <c r="AG118" s="78">
        <v>25851</v>
      </c>
      <c r="AH118" s="78">
        <v>47963</v>
      </c>
      <c r="AI118" s="78"/>
      <c r="AJ118" s="78" t="s">
        <v>1466</v>
      </c>
      <c r="AK118" s="78" t="s">
        <v>1590</v>
      </c>
      <c r="AL118" s="78"/>
      <c r="AM118" s="78"/>
      <c r="AN118" s="80">
        <v>42584.90526620371</v>
      </c>
      <c r="AO118" s="83" t="s">
        <v>1800</v>
      </c>
      <c r="AP118" s="78" t="b">
        <v>0</v>
      </c>
      <c r="AQ118" s="78" t="b">
        <v>0</v>
      </c>
      <c r="AR118" s="78" t="b">
        <v>1</v>
      </c>
      <c r="AS118" s="78" t="s">
        <v>1096</v>
      </c>
      <c r="AT118" s="78">
        <v>38</v>
      </c>
      <c r="AU118" s="83" t="s">
        <v>1852</v>
      </c>
      <c r="AV118" s="78" t="b">
        <v>0</v>
      </c>
      <c r="AW118" s="78" t="s">
        <v>1931</v>
      </c>
      <c r="AX118" s="83" t="s">
        <v>2047</v>
      </c>
      <c r="AY118" s="78" t="s">
        <v>65</v>
      </c>
      <c r="AZ118" s="78" t="str">
        <f>REPLACE(INDEX(GroupVertices[Group],MATCH(Vertices[[#This Row],[Vertex]],GroupVertices[Vertex],0)),1,1,"")</f>
        <v>11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380</v>
      </c>
      <c r="B119" s="65"/>
      <c r="C119" s="65" t="s">
        <v>64</v>
      </c>
      <c r="D119" s="66">
        <v>165.13791776027998</v>
      </c>
      <c r="E119" s="68"/>
      <c r="F119" s="100" t="s">
        <v>1906</v>
      </c>
      <c r="G119" s="65"/>
      <c r="H119" s="69" t="s">
        <v>380</v>
      </c>
      <c r="I119" s="70"/>
      <c r="J119" s="70"/>
      <c r="K119" s="69" t="s">
        <v>2222</v>
      </c>
      <c r="L119" s="73">
        <v>1</v>
      </c>
      <c r="M119" s="74">
        <v>7262.1064453125</v>
      </c>
      <c r="N119" s="74">
        <v>5546.50390625</v>
      </c>
      <c r="O119" s="75"/>
      <c r="P119" s="76"/>
      <c r="Q119" s="76"/>
      <c r="R119" s="86"/>
      <c r="S119" s="48">
        <v>1</v>
      </c>
      <c r="T119" s="48">
        <v>0</v>
      </c>
      <c r="U119" s="49">
        <v>0</v>
      </c>
      <c r="V119" s="49">
        <v>0.2</v>
      </c>
      <c r="W119" s="49">
        <v>0</v>
      </c>
      <c r="X119" s="49">
        <v>0.610685</v>
      </c>
      <c r="Y119" s="49">
        <v>0</v>
      </c>
      <c r="Z119" s="49">
        <v>0</v>
      </c>
      <c r="AA119" s="71">
        <v>119</v>
      </c>
      <c r="AB119" s="71"/>
      <c r="AC119" s="72"/>
      <c r="AD119" s="78" t="s">
        <v>1306</v>
      </c>
      <c r="AE119" s="78">
        <v>316</v>
      </c>
      <c r="AF119" s="78">
        <v>112</v>
      </c>
      <c r="AG119" s="78">
        <v>5769</v>
      </c>
      <c r="AH119" s="78">
        <v>23184</v>
      </c>
      <c r="AI119" s="78"/>
      <c r="AJ119" s="78" t="s">
        <v>1467</v>
      </c>
      <c r="AK119" s="78" t="s">
        <v>1591</v>
      </c>
      <c r="AL119" s="78"/>
      <c r="AM119" s="78"/>
      <c r="AN119" s="80">
        <v>41094.86886574074</v>
      </c>
      <c r="AO119" s="83" t="s">
        <v>1801</v>
      </c>
      <c r="AP119" s="78" t="b">
        <v>1</v>
      </c>
      <c r="AQ119" s="78" t="b">
        <v>0</v>
      </c>
      <c r="AR119" s="78" t="b">
        <v>0</v>
      </c>
      <c r="AS119" s="78"/>
      <c r="AT119" s="78">
        <v>5</v>
      </c>
      <c r="AU119" s="83" t="s">
        <v>1852</v>
      </c>
      <c r="AV119" s="78" t="b">
        <v>0</v>
      </c>
      <c r="AW119" s="78" t="s">
        <v>1931</v>
      </c>
      <c r="AX119" s="83" t="s">
        <v>2048</v>
      </c>
      <c r="AY119" s="78" t="s">
        <v>65</v>
      </c>
      <c r="AZ119" s="78" t="str">
        <f>REPLACE(INDEX(GroupVertices[Group],MATCH(Vertices[[#This Row],[Vertex]],GroupVertices[Vertex],0)),1,1,"")</f>
        <v>11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316</v>
      </c>
      <c r="B120" s="65"/>
      <c r="C120" s="65" t="s">
        <v>64</v>
      </c>
      <c r="D120" s="66">
        <v>163.11440069991252</v>
      </c>
      <c r="E120" s="68"/>
      <c r="F120" s="100" t="s">
        <v>653</v>
      </c>
      <c r="G120" s="65"/>
      <c r="H120" s="69" t="s">
        <v>316</v>
      </c>
      <c r="I120" s="70"/>
      <c r="J120" s="70"/>
      <c r="K120" s="69" t="s">
        <v>2223</v>
      </c>
      <c r="L120" s="73">
        <v>1</v>
      </c>
      <c r="M120" s="74">
        <v>6353.81103515625</v>
      </c>
      <c r="N120" s="74">
        <v>7691.7724609375</v>
      </c>
      <c r="O120" s="75"/>
      <c r="P120" s="76"/>
      <c r="Q120" s="76"/>
      <c r="R120" s="86"/>
      <c r="S120" s="48">
        <v>0</v>
      </c>
      <c r="T120" s="48">
        <v>1</v>
      </c>
      <c r="U120" s="49">
        <v>0</v>
      </c>
      <c r="V120" s="49">
        <v>0.029412</v>
      </c>
      <c r="W120" s="49">
        <v>0</v>
      </c>
      <c r="X120" s="49">
        <v>0.530861</v>
      </c>
      <c r="Y120" s="49">
        <v>0</v>
      </c>
      <c r="Z120" s="49">
        <v>0</v>
      </c>
      <c r="AA120" s="71">
        <v>120</v>
      </c>
      <c r="AB120" s="71"/>
      <c r="AC120" s="72"/>
      <c r="AD120" s="78" t="s">
        <v>1307</v>
      </c>
      <c r="AE120" s="78">
        <v>678</v>
      </c>
      <c r="AF120" s="78">
        <v>43</v>
      </c>
      <c r="AG120" s="78">
        <v>2151</v>
      </c>
      <c r="AH120" s="78">
        <v>4879</v>
      </c>
      <c r="AI120" s="78"/>
      <c r="AJ120" s="78"/>
      <c r="AK120" s="78"/>
      <c r="AL120" s="78"/>
      <c r="AM120" s="78"/>
      <c r="AN120" s="80">
        <v>42640.653495370374</v>
      </c>
      <c r="AO120" s="78"/>
      <c r="AP120" s="78" t="b">
        <v>1</v>
      </c>
      <c r="AQ120" s="78" t="b">
        <v>1</v>
      </c>
      <c r="AR120" s="78" t="b">
        <v>0</v>
      </c>
      <c r="AS120" s="78"/>
      <c r="AT120" s="78">
        <v>1</v>
      </c>
      <c r="AU120" s="78"/>
      <c r="AV120" s="78" t="b">
        <v>0</v>
      </c>
      <c r="AW120" s="78" t="s">
        <v>1931</v>
      </c>
      <c r="AX120" s="83" t="s">
        <v>2049</v>
      </c>
      <c r="AY120" s="78" t="s">
        <v>66</v>
      </c>
      <c r="AZ120" s="78" t="str">
        <f>REPLACE(INDEX(GroupVertices[Group],MATCH(Vertices[[#This Row],[Vertex]],GroupVertices[Vertex],0)),1,1,"")</f>
        <v>5</v>
      </c>
      <c r="BA120" s="48"/>
      <c r="BB120" s="48"/>
      <c r="BC120" s="48"/>
      <c r="BD120" s="48"/>
      <c r="BE120" s="48"/>
      <c r="BF120" s="48"/>
      <c r="BG120" s="116" t="s">
        <v>2794</v>
      </c>
      <c r="BH120" s="116" t="s">
        <v>2794</v>
      </c>
      <c r="BI120" s="116" t="s">
        <v>2905</v>
      </c>
      <c r="BJ120" s="116" t="s">
        <v>2905</v>
      </c>
      <c r="BK120" s="116">
        <v>0</v>
      </c>
      <c r="BL120" s="120">
        <v>0</v>
      </c>
      <c r="BM120" s="116">
        <v>0</v>
      </c>
      <c r="BN120" s="120">
        <v>0</v>
      </c>
      <c r="BO120" s="116">
        <v>0</v>
      </c>
      <c r="BP120" s="120">
        <v>0</v>
      </c>
      <c r="BQ120" s="116">
        <v>29</v>
      </c>
      <c r="BR120" s="120">
        <v>100</v>
      </c>
      <c r="BS120" s="116">
        <v>29</v>
      </c>
      <c r="BT120" s="2"/>
      <c r="BU120" s="3"/>
      <c r="BV120" s="3"/>
      <c r="BW120" s="3"/>
      <c r="BX120" s="3"/>
    </row>
    <row r="121" spans="1:76" ht="15">
      <c r="A121" s="64" t="s">
        <v>335</v>
      </c>
      <c r="B121" s="65"/>
      <c r="C121" s="65" t="s">
        <v>64</v>
      </c>
      <c r="D121" s="66">
        <v>174.4636920384952</v>
      </c>
      <c r="E121" s="68"/>
      <c r="F121" s="100" t="s">
        <v>1907</v>
      </c>
      <c r="G121" s="65"/>
      <c r="H121" s="69" t="s">
        <v>335</v>
      </c>
      <c r="I121" s="70"/>
      <c r="J121" s="70"/>
      <c r="K121" s="69" t="s">
        <v>2224</v>
      </c>
      <c r="L121" s="73">
        <v>3893.351145038168</v>
      </c>
      <c r="M121" s="74">
        <v>7200.74072265625</v>
      </c>
      <c r="N121" s="74">
        <v>7834.91943359375</v>
      </c>
      <c r="O121" s="75"/>
      <c r="P121" s="76"/>
      <c r="Q121" s="76"/>
      <c r="R121" s="86"/>
      <c r="S121" s="48">
        <v>11</v>
      </c>
      <c r="T121" s="48">
        <v>1</v>
      </c>
      <c r="U121" s="49">
        <v>153</v>
      </c>
      <c r="V121" s="49">
        <v>0.047619</v>
      </c>
      <c r="W121" s="49">
        <v>0</v>
      </c>
      <c r="X121" s="49">
        <v>4.928788</v>
      </c>
      <c r="Y121" s="49">
        <v>0</v>
      </c>
      <c r="Z121" s="49">
        <v>0</v>
      </c>
      <c r="AA121" s="71">
        <v>121</v>
      </c>
      <c r="AB121" s="71"/>
      <c r="AC121" s="72"/>
      <c r="AD121" s="78" t="s">
        <v>1308</v>
      </c>
      <c r="AE121" s="78">
        <v>38</v>
      </c>
      <c r="AF121" s="78">
        <v>430</v>
      </c>
      <c r="AG121" s="78">
        <v>1015</v>
      </c>
      <c r="AH121" s="78">
        <v>2144</v>
      </c>
      <c r="AI121" s="78"/>
      <c r="AJ121" s="78" t="s">
        <v>1468</v>
      </c>
      <c r="AK121" s="78" t="s">
        <v>1131</v>
      </c>
      <c r="AL121" s="78"/>
      <c r="AM121" s="78"/>
      <c r="AN121" s="80">
        <v>43331.93188657407</v>
      </c>
      <c r="AO121" s="83" t="s">
        <v>1802</v>
      </c>
      <c r="AP121" s="78" t="b">
        <v>1</v>
      </c>
      <c r="AQ121" s="78" t="b">
        <v>0</v>
      </c>
      <c r="AR121" s="78" t="b">
        <v>0</v>
      </c>
      <c r="AS121" s="78"/>
      <c r="AT121" s="78">
        <v>1</v>
      </c>
      <c r="AU121" s="78"/>
      <c r="AV121" s="78" t="b">
        <v>0</v>
      </c>
      <c r="AW121" s="78" t="s">
        <v>1931</v>
      </c>
      <c r="AX121" s="83" t="s">
        <v>2050</v>
      </c>
      <c r="AY121" s="78" t="s">
        <v>66</v>
      </c>
      <c r="AZ121" s="78" t="str">
        <f>REPLACE(INDEX(GroupVertices[Group],MATCH(Vertices[[#This Row],[Vertex]],GroupVertices[Vertex],0)),1,1,"")</f>
        <v>5</v>
      </c>
      <c r="BA121" s="48"/>
      <c r="BB121" s="48"/>
      <c r="BC121" s="48"/>
      <c r="BD121" s="48"/>
      <c r="BE121" s="48"/>
      <c r="BF121" s="48"/>
      <c r="BG121" s="116" t="s">
        <v>2795</v>
      </c>
      <c r="BH121" s="116" t="s">
        <v>2795</v>
      </c>
      <c r="BI121" s="116" t="s">
        <v>2906</v>
      </c>
      <c r="BJ121" s="116" t="s">
        <v>2906</v>
      </c>
      <c r="BK121" s="116">
        <v>1</v>
      </c>
      <c r="BL121" s="120">
        <v>1.7857142857142858</v>
      </c>
      <c r="BM121" s="116">
        <v>0</v>
      </c>
      <c r="BN121" s="120">
        <v>0</v>
      </c>
      <c r="BO121" s="116">
        <v>0</v>
      </c>
      <c r="BP121" s="120">
        <v>0</v>
      </c>
      <c r="BQ121" s="116">
        <v>55</v>
      </c>
      <c r="BR121" s="120">
        <v>98.21428571428571</v>
      </c>
      <c r="BS121" s="116">
        <v>56</v>
      </c>
      <c r="BT121" s="2"/>
      <c r="BU121" s="3"/>
      <c r="BV121" s="3"/>
      <c r="BW121" s="3"/>
      <c r="BX121" s="3"/>
    </row>
    <row r="122" spans="1:76" ht="15">
      <c r="A122" s="64" t="s">
        <v>317</v>
      </c>
      <c r="B122" s="65"/>
      <c r="C122" s="65" t="s">
        <v>64</v>
      </c>
      <c r="D122" s="66">
        <v>171.00318460192477</v>
      </c>
      <c r="E122" s="68"/>
      <c r="F122" s="100" t="s">
        <v>663</v>
      </c>
      <c r="G122" s="65"/>
      <c r="H122" s="69" t="s">
        <v>317</v>
      </c>
      <c r="I122" s="70"/>
      <c r="J122" s="70"/>
      <c r="K122" s="69" t="s">
        <v>2225</v>
      </c>
      <c r="L122" s="73">
        <v>916.8473282442748</v>
      </c>
      <c r="M122" s="74">
        <v>6632.5283203125</v>
      </c>
      <c r="N122" s="74">
        <v>8371.3037109375</v>
      </c>
      <c r="O122" s="75"/>
      <c r="P122" s="76"/>
      <c r="Q122" s="76"/>
      <c r="R122" s="86"/>
      <c r="S122" s="48">
        <v>0</v>
      </c>
      <c r="T122" s="48">
        <v>2</v>
      </c>
      <c r="U122" s="49">
        <v>36</v>
      </c>
      <c r="V122" s="49">
        <v>0.038462</v>
      </c>
      <c r="W122" s="49">
        <v>0</v>
      </c>
      <c r="X122" s="49">
        <v>0.92715</v>
      </c>
      <c r="Y122" s="49">
        <v>0</v>
      </c>
      <c r="Z122" s="49">
        <v>0</v>
      </c>
      <c r="AA122" s="71">
        <v>122</v>
      </c>
      <c r="AB122" s="71"/>
      <c r="AC122" s="72"/>
      <c r="AD122" s="78" t="s">
        <v>1309</v>
      </c>
      <c r="AE122" s="78">
        <v>551</v>
      </c>
      <c r="AF122" s="78">
        <v>312</v>
      </c>
      <c r="AG122" s="78">
        <v>9313</v>
      </c>
      <c r="AH122" s="78">
        <v>19639</v>
      </c>
      <c r="AI122" s="78"/>
      <c r="AJ122" s="78" t="s">
        <v>1469</v>
      </c>
      <c r="AK122" s="78" t="s">
        <v>1592</v>
      </c>
      <c r="AL122" s="78"/>
      <c r="AM122" s="78"/>
      <c r="AN122" s="80">
        <v>43225.767164351855</v>
      </c>
      <c r="AO122" s="78"/>
      <c r="AP122" s="78" t="b">
        <v>1</v>
      </c>
      <c r="AQ122" s="78" t="b">
        <v>0</v>
      </c>
      <c r="AR122" s="78" t="b">
        <v>0</v>
      </c>
      <c r="AS122" s="78"/>
      <c r="AT122" s="78">
        <v>0</v>
      </c>
      <c r="AU122" s="78"/>
      <c r="AV122" s="78" t="b">
        <v>0</v>
      </c>
      <c r="AW122" s="78" t="s">
        <v>1931</v>
      </c>
      <c r="AX122" s="83" t="s">
        <v>2051</v>
      </c>
      <c r="AY122" s="78" t="s">
        <v>66</v>
      </c>
      <c r="AZ122" s="78" t="str">
        <f>REPLACE(INDEX(GroupVertices[Group],MATCH(Vertices[[#This Row],[Vertex]],GroupVertices[Vertex],0)),1,1,"")</f>
        <v>5</v>
      </c>
      <c r="BA122" s="48"/>
      <c r="BB122" s="48"/>
      <c r="BC122" s="48"/>
      <c r="BD122" s="48"/>
      <c r="BE122" s="48"/>
      <c r="BF122" s="48"/>
      <c r="BG122" s="116" t="s">
        <v>2796</v>
      </c>
      <c r="BH122" s="116" t="s">
        <v>2839</v>
      </c>
      <c r="BI122" s="116" t="s">
        <v>2905</v>
      </c>
      <c r="BJ122" s="116" t="s">
        <v>2905</v>
      </c>
      <c r="BK122" s="116">
        <v>1</v>
      </c>
      <c r="BL122" s="120">
        <v>1.8518518518518519</v>
      </c>
      <c r="BM122" s="116">
        <v>0</v>
      </c>
      <c r="BN122" s="120">
        <v>0</v>
      </c>
      <c r="BO122" s="116">
        <v>0</v>
      </c>
      <c r="BP122" s="120">
        <v>0</v>
      </c>
      <c r="BQ122" s="116">
        <v>53</v>
      </c>
      <c r="BR122" s="120">
        <v>98.14814814814815</v>
      </c>
      <c r="BS122" s="116">
        <v>54</v>
      </c>
      <c r="BT122" s="2"/>
      <c r="BU122" s="3"/>
      <c r="BV122" s="3"/>
      <c r="BW122" s="3"/>
      <c r="BX122" s="3"/>
    </row>
    <row r="123" spans="1:76" ht="15">
      <c r="A123" s="64" t="s">
        <v>318</v>
      </c>
      <c r="B123" s="65"/>
      <c r="C123" s="65" t="s">
        <v>64</v>
      </c>
      <c r="D123" s="66">
        <v>162.9677690288714</v>
      </c>
      <c r="E123" s="68"/>
      <c r="F123" s="100" t="s">
        <v>653</v>
      </c>
      <c r="G123" s="65"/>
      <c r="H123" s="69" t="s">
        <v>318</v>
      </c>
      <c r="I123" s="70"/>
      <c r="J123" s="70"/>
      <c r="K123" s="69" t="s">
        <v>2226</v>
      </c>
      <c r="L123" s="73">
        <v>1</v>
      </c>
      <c r="M123" s="74">
        <v>7918.1494140625</v>
      </c>
      <c r="N123" s="74">
        <v>7309.861328125</v>
      </c>
      <c r="O123" s="75"/>
      <c r="P123" s="76"/>
      <c r="Q123" s="76"/>
      <c r="R123" s="86"/>
      <c r="S123" s="48">
        <v>0</v>
      </c>
      <c r="T123" s="48">
        <v>1</v>
      </c>
      <c r="U123" s="49">
        <v>0</v>
      </c>
      <c r="V123" s="49">
        <v>0.029412</v>
      </c>
      <c r="W123" s="49">
        <v>0</v>
      </c>
      <c r="X123" s="49">
        <v>0.530861</v>
      </c>
      <c r="Y123" s="49">
        <v>0</v>
      </c>
      <c r="Z123" s="49">
        <v>0</v>
      </c>
      <c r="AA123" s="71">
        <v>123</v>
      </c>
      <c r="AB123" s="71"/>
      <c r="AC123" s="72"/>
      <c r="AD123" s="78" t="s">
        <v>1310</v>
      </c>
      <c r="AE123" s="78">
        <v>288</v>
      </c>
      <c r="AF123" s="78">
        <v>38</v>
      </c>
      <c r="AG123" s="78">
        <v>2016</v>
      </c>
      <c r="AH123" s="78">
        <v>1840</v>
      </c>
      <c r="AI123" s="78"/>
      <c r="AJ123" s="78"/>
      <c r="AK123" s="78"/>
      <c r="AL123" s="78"/>
      <c r="AM123" s="78"/>
      <c r="AN123" s="80">
        <v>40389.14119212963</v>
      </c>
      <c r="AO123" s="78"/>
      <c r="AP123" s="78" t="b">
        <v>1</v>
      </c>
      <c r="AQ123" s="78" t="b">
        <v>0</v>
      </c>
      <c r="AR123" s="78" t="b">
        <v>1</v>
      </c>
      <c r="AS123" s="78"/>
      <c r="AT123" s="78">
        <v>0</v>
      </c>
      <c r="AU123" s="83" t="s">
        <v>1852</v>
      </c>
      <c r="AV123" s="78" t="b">
        <v>0</v>
      </c>
      <c r="AW123" s="78" t="s">
        <v>1931</v>
      </c>
      <c r="AX123" s="83" t="s">
        <v>2052</v>
      </c>
      <c r="AY123" s="78" t="s">
        <v>66</v>
      </c>
      <c r="AZ123" s="78" t="str">
        <f>REPLACE(INDEX(GroupVertices[Group],MATCH(Vertices[[#This Row],[Vertex]],GroupVertices[Vertex],0)),1,1,"")</f>
        <v>5</v>
      </c>
      <c r="BA123" s="48"/>
      <c r="BB123" s="48"/>
      <c r="BC123" s="48"/>
      <c r="BD123" s="48"/>
      <c r="BE123" s="48"/>
      <c r="BF123" s="48"/>
      <c r="BG123" s="116" t="s">
        <v>2794</v>
      </c>
      <c r="BH123" s="116" t="s">
        <v>2794</v>
      </c>
      <c r="BI123" s="116" t="s">
        <v>2905</v>
      </c>
      <c r="BJ123" s="116" t="s">
        <v>2905</v>
      </c>
      <c r="BK123" s="116">
        <v>0</v>
      </c>
      <c r="BL123" s="120">
        <v>0</v>
      </c>
      <c r="BM123" s="116">
        <v>0</v>
      </c>
      <c r="BN123" s="120">
        <v>0</v>
      </c>
      <c r="BO123" s="116">
        <v>0</v>
      </c>
      <c r="BP123" s="120">
        <v>0</v>
      </c>
      <c r="BQ123" s="116">
        <v>29</v>
      </c>
      <c r="BR123" s="120">
        <v>100</v>
      </c>
      <c r="BS123" s="116">
        <v>29</v>
      </c>
      <c r="BT123" s="2"/>
      <c r="BU123" s="3"/>
      <c r="BV123" s="3"/>
      <c r="BW123" s="3"/>
      <c r="BX123" s="3"/>
    </row>
    <row r="124" spans="1:76" ht="15">
      <c r="A124" s="64" t="s">
        <v>319</v>
      </c>
      <c r="B124" s="65"/>
      <c r="C124" s="65" t="s">
        <v>64</v>
      </c>
      <c r="D124" s="66">
        <v>164.63937007874017</v>
      </c>
      <c r="E124" s="68"/>
      <c r="F124" s="100" t="s">
        <v>664</v>
      </c>
      <c r="G124" s="65"/>
      <c r="H124" s="69" t="s">
        <v>319</v>
      </c>
      <c r="I124" s="70"/>
      <c r="J124" s="70"/>
      <c r="K124" s="69" t="s">
        <v>2227</v>
      </c>
      <c r="L124" s="73">
        <v>1</v>
      </c>
      <c r="M124" s="74">
        <v>7777.60302734375</v>
      </c>
      <c r="N124" s="74">
        <v>7710.2119140625</v>
      </c>
      <c r="O124" s="75"/>
      <c r="P124" s="76"/>
      <c r="Q124" s="76"/>
      <c r="R124" s="86"/>
      <c r="S124" s="48">
        <v>0</v>
      </c>
      <c r="T124" s="48">
        <v>1</v>
      </c>
      <c r="U124" s="49">
        <v>0</v>
      </c>
      <c r="V124" s="49">
        <v>0.029412</v>
      </c>
      <c r="W124" s="49">
        <v>0</v>
      </c>
      <c r="X124" s="49">
        <v>0.530861</v>
      </c>
      <c r="Y124" s="49">
        <v>0</v>
      </c>
      <c r="Z124" s="49">
        <v>0</v>
      </c>
      <c r="AA124" s="71">
        <v>124</v>
      </c>
      <c r="AB124" s="71"/>
      <c r="AC124" s="72"/>
      <c r="AD124" s="78" t="s">
        <v>1311</v>
      </c>
      <c r="AE124" s="78">
        <v>411</v>
      </c>
      <c r="AF124" s="78">
        <v>95</v>
      </c>
      <c r="AG124" s="78">
        <v>1992</v>
      </c>
      <c r="AH124" s="78">
        <v>3397</v>
      </c>
      <c r="AI124" s="78"/>
      <c r="AJ124" s="78" t="s">
        <v>1470</v>
      </c>
      <c r="AK124" s="78"/>
      <c r="AL124" s="83" t="s">
        <v>1672</v>
      </c>
      <c r="AM124" s="78"/>
      <c r="AN124" s="80">
        <v>43618.79116898148</v>
      </c>
      <c r="AO124" s="83" t="s">
        <v>1803</v>
      </c>
      <c r="AP124" s="78" t="b">
        <v>1</v>
      </c>
      <c r="AQ124" s="78" t="b">
        <v>0</v>
      </c>
      <c r="AR124" s="78" t="b">
        <v>0</v>
      </c>
      <c r="AS124" s="78"/>
      <c r="AT124" s="78">
        <v>1</v>
      </c>
      <c r="AU124" s="78"/>
      <c r="AV124" s="78" t="b">
        <v>0</v>
      </c>
      <c r="AW124" s="78" t="s">
        <v>1931</v>
      </c>
      <c r="AX124" s="83" t="s">
        <v>2053</v>
      </c>
      <c r="AY124" s="78" t="s">
        <v>66</v>
      </c>
      <c r="AZ124" s="78" t="str">
        <f>REPLACE(INDEX(GroupVertices[Group],MATCH(Vertices[[#This Row],[Vertex]],GroupVertices[Vertex],0)),1,1,"")</f>
        <v>5</v>
      </c>
      <c r="BA124" s="48"/>
      <c r="BB124" s="48"/>
      <c r="BC124" s="48"/>
      <c r="BD124" s="48"/>
      <c r="BE124" s="48"/>
      <c r="BF124" s="48"/>
      <c r="BG124" s="116" t="s">
        <v>2794</v>
      </c>
      <c r="BH124" s="116" t="s">
        <v>2794</v>
      </c>
      <c r="BI124" s="116" t="s">
        <v>2905</v>
      </c>
      <c r="BJ124" s="116" t="s">
        <v>2905</v>
      </c>
      <c r="BK124" s="116">
        <v>0</v>
      </c>
      <c r="BL124" s="120">
        <v>0</v>
      </c>
      <c r="BM124" s="116">
        <v>0</v>
      </c>
      <c r="BN124" s="120">
        <v>0</v>
      </c>
      <c r="BO124" s="116">
        <v>0</v>
      </c>
      <c r="BP124" s="120">
        <v>0</v>
      </c>
      <c r="BQ124" s="116">
        <v>29</v>
      </c>
      <c r="BR124" s="120">
        <v>100</v>
      </c>
      <c r="BS124" s="116">
        <v>29</v>
      </c>
      <c r="BT124" s="2"/>
      <c r="BU124" s="3"/>
      <c r="BV124" s="3"/>
      <c r="BW124" s="3"/>
      <c r="BX124" s="3"/>
    </row>
    <row r="125" spans="1:76" ht="15">
      <c r="A125" s="64" t="s">
        <v>320</v>
      </c>
      <c r="B125" s="65"/>
      <c r="C125" s="65" t="s">
        <v>64</v>
      </c>
      <c r="D125" s="66">
        <v>189.06820647419073</v>
      </c>
      <c r="E125" s="68"/>
      <c r="F125" s="100" t="s">
        <v>1908</v>
      </c>
      <c r="G125" s="65"/>
      <c r="H125" s="69" t="s">
        <v>320</v>
      </c>
      <c r="I125" s="70"/>
      <c r="J125" s="70"/>
      <c r="K125" s="69" t="s">
        <v>2228</v>
      </c>
      <c r="L125" s="73">
        <v>1</v>
      </c>
      <c r="M125" s="74">
        <v>3113.182373046875</v>
      </c>
      <c r="N125" s="74">
        <v>9200.7607421875</v>
      </c>
      <c r="O125" s="75"/>
      <c r="P125" s="76"/>
      <c r="Q125" s="76"/>
      <c r="R125" s="86"/>
      <c r="S125" s="48">
        <v>1</v>
      </c>
      <c r="T125" s="48">
        <v>1</v>
      </c>
      <c r="U125" s="49">
        <v>0</v>
      </c>
      <c r="V125" s="49">
        <v>0</v>
      </c>
      <c r="W125" s="49">
        <v>0</v>
      </c>
      <c r="X125" s="49">
        <v>0.999997</v>
      </c>
      <c r="Y125" s="49">
        <v>0</v>
      </c>
      <c r="Z125" s="49" t="s">
        <v>2358</v>
      </c>
      <c r="AA125" s="71">
        <v>125</v>
      </c>
      <c r="AB125" s="71"/>
      <c r="AC125" s="72"/>
      <c r="AD125" s="78" t="s">
        <v>1312</v>
      </c>
      <c r="AE125" s="78">
        <v>503</v>
      </c>
      <c r="AF125" s="78">
        <v>928</v>
      </c>
      <c r="AG125" s="78">
        <v>9140</v>
      </c>
      <c r="AH125" s="78">
        <v>11397</v>
      </c>
      <c r="AI125" s="78"/>
      <c r="AJ125" s="78" t="s">
        <v>1471</v>
      </c>
      <c r="AK125" s="78" t="s">
        <v>1593</v>
      </c>
      <c r="AL125" s="83" t="s">
        <v>1673</v>
      </c>
      <c r="AM125" s="78"/>
      <c r="AN125" s="80">
        <v>40342.148460648146</v>
      </c>
      <c r="AO125" s="83" t="s">
        <v>1804</v>
      </c>
      <c r="AP125" s="78" t="b">
        <v>1</v>
      </c>
      <c r="AQ125" s="78" t="b">
        <v>0</v>
      </c>
      <c r="AR125" s="78" t="b">
        <v>0</v>
      </c>
      <c r="AS125" s="78"/>
      <c r="AT125" s="78">
        <v>11</v>
      </c>
      <c r="AU125" s="83" t="s">
        <v>1852</v>
      </c>
      <c r="AV125" s="78" t="b">
        <v>0</v>
      </c>
      <c r="AW125" s="78" t="s">
        <v>1931</v>
      </c>
      <c r="AX125" s="83" t="s">
        <v>2054</v>
      </c>
      <c r="AY125" s="78" t="s">
        <v>66</v>
      </c>
      <c r="AZ125" s="78" t="str">
        <f>REPLACE(INDEX(GroupVertices[Group],MATCH(Vertices[[#This Row],[Vertex]],GroupVertices[Vertex],0)),1,1,"")</f>
        <v>1</v>
      </c>
      <c r="BA125" s="48"/>
      <c r="BB125" s="48"/>
      <c r="BC125" s="48"/>
      <c r="BD125" s="48"/>
      <c r="BE125" s="48"/>
      <c r="BF125" s="48"/>
      <c r="BG125" s="116" t="s">
        <v>2797</v>
      </c>
      <c r="BH125" s="116" t="s">
        <v>2797</v>
      </c>
      <c r="BI125" s="116" t="s">
        <v>2907</v>
      </c>
      <c r="BJ125" s="116" t="s">
        <v>2907</v>
      </c>
      <c r="BK125" s="116">
        <v>0</v>
      </c>
      <c r="BL125" s="120">
        <v>0</v>
      </c>
      <c r="BM125" s="116">
        <v>0</v>
      </c>
      <c r="BN125" s="120">
        <v>0</v>
      </c>
      <c r="BO125" s="116">
        <v>0</v>
      </c>
      <c r="BP125" s="120">
        <v>0</v>
      </c>
      <c r="BQ125" s="116">
        <v>5</v>
      </c>
      <c r="BR125" s="120">
        <v>100</v>
      </c>
      <c r="BS125" s="116">
        <v>5</v>
      </c>
      <c r="BT125" s="2"/>
      <c r="BU125" s="3"/>
      <c r="BV125" s="3"/>
      <c r="BW125" s="3"/>
      <c r="BX125" s="3"/>
    </row>
    <row r="126" spans="1:76" ht="15">
      <c r="A126" s="64" t="s">
        <v>321</v>
      </c>
      <c r="B126" s="65"/>
      <c r="C126" s="65" t="s">
        <v>64</v>
      </c>
      <c r="D126" s="66">
        <v>180.79818022747156</v>
      </c>
      <c r="E126" s="68"/>
      <c r="F126" s="100" t="s">
        <v>665</v>
      </c>
      <c r="G126" s="65"/>
      <c r="H126" s="69" t="s">
        <v>321</v>
      </c>
      <c r="I126" s="70"/>
      <c r="J126" s="70"/>
      <c r="K126" s="69" t="s">
        <v>2229</v>
      </c>
      <c r="L126" s="73">
        <v>1</v>
      </c>
      <c r="M126" s="74">
        <v>6419.18115234375</v>
      </c>
      <c r="N126" s="74">
        <v>7346.15478515625</v>
      </c>
      <c r="O126" s="75"/>
      <c r="P126" s="76"/>
      <c r="Q126" s="76"/>
      <c r="R126" s="86"/>
      <c r="S126" s="48">
        <v>0</v>
      </c>
      <c r="T126" s="48">
        <v>1</v>
      </c>
      <c r="U126" s="49">
        <v>0</v>
      </c>
      <c r="V126" s="49">
        <v>0.029412</v>
      </c>
      <c r="W126" s="49">
        <v>0</v>
      </c>
      <c r="X126" s="49">
        <v>0.530861</v>
      </c>
      <c r="Y126" s="49">
        <v>0</v>
      </c>
      <c r="Z126" s="49">
        <v>0</v>
      </c>
      <c r="AA126" s="71">
        <v>126</v>
      </c>
      <c r="AB126" s="71"/>
      <c r="AC126" s="72"/>
      <c r="AD126" s="78" t="s">
        <v>1313</v>
      </c>
      <c r="AE126" s="78">
        <v>966</v>
      </c>
      <c r="AF126" s="78">
        <v>646</v>
      </c>
      <c r="AG126" s="78">
        <v>9991</v>
      </c>
      <c r="AH126" s="78">
        <v>33479</v>
      </c>
      <c r="AI126" s="78"/>
      <c r="AJ126" s="78" t="s">
        <v>1472</v>
      </c>
      <c r="AK126" s="78" t="s">
        <v>1594</v>
      </c>
      <c r="AL126" s="78"/>
      <c r="AM126" s="78"/>
      <c r="AN126" s="80">
        <v>41440.76652777778</v>
      </c>
      <c r="AO126" s="83" t="s">
        <v>1805</v>
      </c>
      <c r="AP126" s="78" t="b">
        <v>1</v>
      </c>
      <c r="AQ126" s="78" t="b">
        <v>0</v>
      </c>
      <c r="AR126" s="78" t="b">
        <v>0</v>
      </c>
      <c r="AS126" s="78"/>
      <c r="AT126" s="78">
        <v>2</v>
      </c>
      <c r="AU126" s="83" t="s">
        <v>1852</v>
      </c>
      <c r="AV126" s="78" t="b">
        <v>0</v>
      </c>
      <c r="AW126" s="78" t="s">
        <v>1931</v>
      </c>
      <c r="AX126" s="83" t="s">
        <v>2055</v>
      </c>
      <c r="AY126" s="78" t="s">
        <v>66</v>
      </c>
      <c r="AZ126" s="78" t="str">
        <f>REPLACE(INDEX(GroupVertices[Group],MATCH(Vertices[[#This Row],[Vertex]],GroupVertices[Vertex],0)),1,1,"")</f>
        <v>5</v>
      </c>
      <c r="BA126" s="48"/>
      <c r="BB126" s="48"/>
      <c r="BC126" s="48"/>
      <c r="BD126" s="48"/>
      <c r="BE126" s="48"/>
      <c r="BF126" s="48"/>
      <c r="BG126" s="116" t="s">
        <v>2794</v>
      </c>
      <c r="BH126" s="116" t="s">
        <v>2794</v>
      </c>
      <c r="BI126" s="116" t="s">
        <v>2905</v>
      </c>
      <c r="BJ126" s="116" t="s">
        <v>2905</v>
      </c>
      <c r="BK126" s="116">
        <v>0</v>
      </c>
      <c r="BL126" s="120">
        <v>0</v>
      </c>
      <c r="BM126" s="116">
        <v>0</v>
      </c>
      <c r="BN126" s="120">
        <v>0</v>
      </c>
      <c r="BO126" s="116">
        <v>0</v>
      </c>
      <c r="BP126" s="120">
        <v>0</v>
      </c>
      <c r="BQ126" s="116">
        <v>29</v>
      </c>
      <c r="BR126" s="120">
        <v>100</v>
      </c>
      <c r="BS126" s="116">
        <v>29</v>
      </c>
      <c r="BT126" s="2"/>
      <c r="BU126" s="3"/>
      <c r="BV126" s="3"/>
      <c r="BW126" s="3"/>
      <c r="BX126" s="3"/>
    </row>
    <row r="127" spans="1:76" ht="15">
      <c r="A127" s="64" t="s">
        <v>323</v>
      </c>
      <c r="B127" s="65"/>
      <c r="C127" s="65" t="s">
        <v>64</v>
      </c>
      <c r="D127" s="66">
        <v>177.71891513560806</v>
      </c>
      <c r="E127" s="68"/>
      <c r="F127" s="100" t="s">
        <v>667</v>
      </c>
      <c r="G127" s="65"/>
      <c r="H127" s="69" t="s">
        <v>323</v>
      </c>
      <c r="I127" s="70"/>
      <c r="J127" s="70"/>
      <c r="K127" s="69" t="s">
        <v>2230</v>
      </c>
      <c r="L127" s="73">
        <v>933.8074724325699</v>
      </c>
      <c r="M127" s="74">
        <v>4000.003173828125</v>
      </c>
      <c r="N127" s="74">
        <v>1315.529296875</v>
      </c>
      <c r="O127" s="75"/>
      <c r="P127" s="76"/>
      <c r="Q127" s="76"/>
      <c r="R127" s="86"/>
      <c r="S127" s="48">
        <v>4</v>
      </c>
      <c r="T127" s="48">
        <v>2</v>
      </c>
      <c r="U127" s="49">
        <v>36.666667</v>
      </c>
      <c r="V127" s="49">
        <v>0.028571</v>
      </c>
      <c r="W127" s="49">
        <v>0.033526</v>
      </c>
      <c r="X127" s="49">
        <v>1.673913</v>
      </c>
      <c r="Y127" s="49">
        <v>0</v>
      </c>
      <c r="Z127" s="49">
        <v>0</v>
      </c>
      <c r="AA127" s="71">
        <v>127</v>
      </c>
      <c r="AB127" s="71"/>
      <c r="AC127" s="72"/>
      <c r="AD127" s="78" t="s">
        <v>1314</v>
      </c>
      <c r="AE127" s="78">
        <v>677</v>
      </c>
      <c r="AF127" s="78">
        <v>541</v>
      </c>
      <c r="AG127" s="78">
        <v>3609</v>
      </c>
      <c r="AH127" s="78">
        <v>6684</v>
      </c>
      <c r="AI127" s="78"/>
      <c r="AJ127" s="78" t="s">
        <v>1473</v>
      </c>
      <c r="AK127" s="78" t="s">
        <v>1595</v>
      </c>
      <c r="AL127" s="78"/>
      <c r="AM127" s="78"/>
      <c r="AN127" s="80">
        <v>40550.016689814816</v>
      </c>
      <c r="AO127" s="83" t="s">
        <v>1806</v>
      </c>
      <c r="AP127" s="78" t="b">
        <v>0</v>
      </c>
      <c r="AQ127" s="78" t="b">
        <v>0</v>
      </c>
      <c r="AR127" s="78" t="b">
        <v>1</v>
      </c>
      <c r="AS127" s="78"/>
      <c r="AT127" s="78">
        <v>3</v>
      </c>
      <c r="AU127" s="83" t="s">
        <v>1861</v>
      </c>
      <c r="AV127" s="78" t="b">
        <v>0</v>
      </c>
      <c r="AW127" s="78" t="s">
        <v>1931</v>
      </c>
      <c r="AX127" s="83" t="s">
        <v>2056</v>
      </c>
      <c r="AY127" s="78" t="s">
        <v>66</v>
      </c>
      <c r="AZ127" s="78" t="str">
        <f>REPLACE(INDEX(GroupVertices[Group],MATCH(Vertices[[#This Row],[Vertex]],GroupVertices[Vertex],0)),1,1,"")</f>
        <v>4</v>
      </c>
      <c r="BA127" s="48" t="s">
        <v>504</v>
      </c>
      <c r="BB127" s="48" t="s">
        <v>504</v>
      </c>
      <c r="BC127" s="48" t="s">
        <v>517</v>
      </c>
      <c r="BD127" s="48" t="s">
        <v>517</v>
      </c>
      <c r="BE127" s="48"/>
      <c r="BF127" s="48"/>
      <c r="BG127" s="116" t="s">
        <v>2798</v>
      </c>
      <c r="BH127" s="116" t="s">
        <v>2840</v>
      </c>
      <c r="BI127" s="116" t="s">
        <v>2908</v>
      </c>
      <c r="BJ127" s="116" t="s">
        <v>2908</v>
      </c>
      <c r="BK127" s="116">
        <v>0</v>
      </c>
      <c r="BL127" s="120">
        <v>0</v>
      </c>
      <c r="BM127" s="116">
        <v>1</v>
      </c>
      <c r="BN127" s="120">
        <v>3.7037037037037037</v>
      </c>
      <c r="BO127" s="116">
        <v>0</v>
      </c>
      <c r="BP127" s="120">
        <v>0</v>
      </c>
      <c r="BQ127" s="116">
        <v>26</v>
      </c>
      <c r="BR127" s="120">
        <v>96.29629629629629</v>
      </c>
      <c r="BS127" s="116">
        <v>27</v>
      </c>
      <c r="BT127" s="2"/>
      <c r="BU127" s="3"/>
      <c r="BV127" s="3"/>
      <c r="BW127" s="3"/>
      <c r="BX127" s="3"/>
    </row>
    <row r="128" spans="1:76" ht="15">
      <c r="A128" s="64" t="s">
        <v>324</v>
      </c>
      <c r="B128" s="65"/>
      <c r="C128" s="65" t="s">
        <v>64</v>
      </c>
      <c r="D128" s="66">
        <v>190.82778652668418</v>
      </c>
      <c r="E128" s="68"/>
      <c r="F128" s="100" t="s">
        <v>668</v>
      </c>
      <c r="G128" s="65"/>
      <c r="H128" s="69" t="s">
        <v>324</v>
      </c>
      <c r="I128" s="70"/>
      <c r="J128" s="70"/>
      <c r="K128" s="69" t="s">
        <v>2231</v>
      </c>
      <c r="L128" s="73">
        <v>190.95352841221373</v>
      </c>
      <c r="M128" s="74">
        <v>4585.51123046875</v>
      </c>
      <c r="N128" s="74">
        <v>980.143798828125</v>
      </c>
      <c r="O128" s="75"/>
      <c r="P128" s="76"/>
      <c r="Q128" s="76"/>
      <c r="R128" s="86"/>
      <c r="S128" s="48">
        <v>0</v>
      </c>
      <c r="T128" s="48">
        <v>2</v>
      </c>
      <c r="U128" s="49">
        <v>7.466667</v>
      </c>
      <c r="V128" s="49">
        <v>0.028571</v>
      </c>
      <c r="W128" s="49">
        <v>0.022511</v>
      </c>
      <c r="X128" s="49">
        <v>0.721092</v>
      </c>
      <c r="Y128" s="49">
        <v>0</v>
      </c>
      <c r="Z128" s="49">
        <v>0</v>
      </c>
      <c r="AA128" s="71">
        <v>128</v>
      </c>
      <c r="AB128" s="71"/>
      <c r="AC128" s="72"/>
      <c r="AD128" s="78" t="s">
        <v>1315</v>
      </c>
      <c r="AE128" s="78">
        <v>802</v>
      </c>
      <c r="AF128" s="78">
        <v>988</v>
      </c>
      <c r="AG128" s="78">
        <v>65752</v>
      </c>
      <c r="AH128" s="78">
        <v>35946</v>
      </c>
      <c r="AI128" s="78"/>
      <c r="AJ128" s="78" t="s">
        <v>1474</v>
      </c>
      <c r="AK128" s="78" t="s">
        <v>1596</v>
      </c>
      <c r="AL128" s="83" t="s">
        <v>1674</v>
      </c>
      <c r="AM128" s="78"/>
      <c r="AN128" s="80">
        <v>41363.27425925926</v>
      </c>
      <c r="AO128" s="83" t="s">
        <v>1807</v>
      </c>
      <c r="AP128" s="78" t="b">
        <v>1</v>
      </c>
      <c r="AQ128" s="78" t="b">
        <v>0</v>
      </c>
      <c r="AR128" s="78" t="b">
        <v>1</v>
      </c>
      <c r="AS128" s="78"/>
      <c r="AT128" s="78">
        <v>14</v>
      </c>
      <c r="AU128" s="83" t="s">
        <v>1852</v>
      </c>
      <c r="AV128" s="78" t="b">
        <v>0</v>
      </c>
      <c r="AW128" s="78" t="s">
        <v>1931</v>
      </c>
      <c r="AX128" s="83" t="s">
        <v>2057</v>
      </c>
      <c r="AY128" s="78" t="s">
        <v>66</v>
      </c>
      <c r="AZ128" s="78" t="str">
        <f>REPLACE(INDEX(GroupVertices[Group],MATCH(Vertices[[#This Row],[Vertex]],GroupVertices[Vertex],0)),1,1,"")</f>
        <v>4</v>
      </c>
      <c r="BA128" s="48"/>
      <c r="BB128" s="48"/>
      <c r="BC128" s="48"/>
      <c r="BD128" s="48"/>
      <c r="BE128" s="48"/>
      <c r="BF128" s="48"/>
      <c r="BG128" s="116" t="s">
        <v>2799</v>
      </c>
      <c r="BH128" s="116" t="s">
        <v>2841</v>
      </c>
      <c r="BI128" s="116" t="s">
        <v>2909</v>
      </c>
      <c r="BJ128" s="116" t="s">
        <v>2909</v>
      </c>
      <c r="BK128" s="116">
        <v>0</v>
      </c>
      <c r="BL128" s="120">
        <v>0</v>
      </c>
      <c r="BM128" s="116">
        <v>1</v>
      </c>
      <c r="BN128" s="120">
        <v>3.125</v>
      </c>
      <c r="BO128" s="116">
        <v>0</v>
      </c>
      <c r="BP128" s="120">
        <v>0</v>
      </c>
      <c r="BQ128" s="116">
        <v>31</v>
      </c>
      <c r="BR128" s="120">
        <v>96.875</v>
      </c>
      <c r="BS128" s="116">
        <v>32</v>
      </c>
      <c r="BT128" s="2"/>
      <c r="BU128" s="3"/>
      <c r="BV128" s="3"/>
      <c r="BW128" s="3"/>
      <c r="BX128" s="3"/>
    </row>
    <row r="129" spans="1:76" ht="15">
      <c r="A129" s="64" t="s">
        <v>325</v>
      </c>
      <c r="B129" s="65"/>
      <c r="C129" s="65" t="s">
        <v>64</v>
      </c>
      <c r="D129" s="66">
        <v>168.18785651793524</v>
      </c>
      <c r="E129" s="68"/>
      <c r="F129" s="100" t="s">
        <v>669</v>
      </c>
      <c r="G129" s="65"/>
      <c r="H129" s="69" t="s">
        <v>325</v>
      </c>
      <c r="I129" s="70"/>
      <c r="J129" s="70"/>
      <c r="K129" s="69" t="s">
        <v>2232</v>
      </c>
      <c r="L129" s="73">
        <v>1</v>
      </c>
      <c r="M129" s="74">
        <v>3645.117919921875</v>
      </c>
      <c r="N129" s="74">
        <v>352.9058837890625</v>
      </c>
      <c r="O129" s="75"/>
      <c r="P129" s="76"/>
      <c r="Q129" s="76"/>
      <c r="R129" s="86"/>
      <c r="S129" s="48">
        <v>0</v>
      </c>
      <c r="T129" s="48">
        <v>1</v>
      </c>
      <c r="U129" s="49">
        <v>0</v>
      </c>
      <c r="V129" s="49">
        <v>0.02</v>
      </c>
      <c r="W129" s="49">
        <v>0.007024</v>
      </c>
      <c r="X129" s="49">
        <v>0.434565</v>
      </c>
      <c r="Y129" s="49">
        <v>0</v>
      </c>
      <c r="Z129" s="49">
        <v>0</v>
      </c>
      <c r="AA129" s="71">
        <v>129</v>
      </c>
      <c r="AB129" s="71"/>
      <c r="AC129" s="72"/>
      <c r="AD129" s="78" t="s">
        <v>1316</v>
      </c>
      <c r="AE129" s="78">
        <v>303</v>
      </c>
      <c r="AF129" s="78">
        <v>216</v>
      </c>
      <c r="AG129" s="78">
        <v>1160</v>
      </c>
      <c r="AH129" s="78">
        <v>8049</v>
      </c>
      <c r="AI129" s="78"/>
      <c r="AJ129" s="78" t="s">
        <v>1475</v>
      </c>
      <c r="AK129" s="78"/>
      <c r="AL129" s="78"/>
      <c r="AM129" s="78"/>
      <c r="AN129" s="80">
        <v>43254.41034722222</v>
      </c>
      <c r="AO129" s="83" t="s">
        <v>1808</v>
      </c>
      <c r="AP129" s="78" t="b">
        <v>1</v>
      </c>
      <c r="AQ129" s="78" t="b">
        <v>0</v>
      </c>
      <c r="AR129" s="78" t="b">
        <v>1</v>
      </c>
      <c r="AS129" s="78"/>
      <c r="AT129" s="78">
        <v>0</v>
      </c>
      <c r="AU129" s="78"/>
      <c r="AV129" s="78" t="b">
        <v>0</v>
      </c>
      <c r="AW129" s="78" t="s">
        <v>1931</v>
      </c>
      <c r="AX129" s="83" t="s">
        <v>2058</v>
      </c>
      <c r="AY129" s="78" t="s">
        <v>66</v>
      </c>
      <c r="AZ129" s="78" t="str">
        <f>REPLACE(INDEX(GroupVertices[Group],MATCH(Vertices[[#This Row],[Vertex]],GroupVertices[Vertex],0)),1,1,"")</f>
        <v>4</v>
      </c>
      <c r="BA129" s="48"/>
      <c r="BB129" s="48"/>
      <c r="BC129" s="48"/>
      <c r="BD129" s="48"/>
      <c r="BE129" s="48"/>
      <c r="BF129" s="48"/>
      <c r="BG129" s="116" t="s">
        <v>2800</v>
      </c>
      <c r="BH129" s="116" t="s">
        <v>2800</v>
      </c>
      <c r="BI129" s="116" t="s">
        <v>2910</v>
      </c>
      <c r="BJ129" s="116" t="s">
        <v>2910</v>
      </c>
      <c r="BK129" s="116">
        <v>0</v>
      </c>
      <c r="BL129" s="120">
        <v>0</v>
      </c>
      <c r="BM129" s="116">
        <v>0</v>
      </c>
      <c r="BN129" s="120">
        <v>0</v>
      </c>
      <c r="BO129" s="116">
        <v>0</v>
      </c>
      <c r="BP129" s="120">
        <v>0</v>
      </c>
      <c r="BQ129" s="116">
        <v>10</v>
      </c>
      <c r="BR129" s="120">
        <v>100</v>
      </c>
      <c r="BS129" s="116">
        <v>10</v>
      </c>
      <c r="BT129" s="2"/>
      <c r="BU129" s="3"/>
      <c r="BV129" s="3"/>
      <c r="BW129" s="3"/>
      <c r="BX129" s="3"/>
    </row>
    <row r="130" spans="1:76" ht="15">
      <c r="A130" s="64" t="s">
        <v>326</v>
      </c>
      <c r="B130" s="65"/>
      <c r="C130" s="65" t="s">
        <v>64</v>
      </c>
      <c r="D130" s="66">
        <v>167.68930883639544</v>
      </c>
      <c r="E130" s="68"/>
      <c r="F130" s="100" t="s">
        <v>653</v>
      </c>
      <c r="G130" s="65"/>
      <c r="H130" s="69" t="s">
        <v>326</v>
      </c>
      <c r="I130" s="70"/>
      <c r="J130" s="70"/>
      <c r="K130" s="69" t="s">
        <v>2233</v>
      </c>
      <c r="L130" s="73">
        <v>1</v>
      </c>
      <c r="M130" s="74">
        <v>8027.70361328125</v>
      </c>
      <c r="N130" s="74">
        <v>8219.2412109375</v>
      </c>
      <c r="O130" s="75"/>
      <c r="P130" s="76"/>
      <c r="Q130" s="76"/>
      <c r="R130" s="86"/>
      <c r="S130" s="48">
        <v>0</v>
      </c>
      <c r="T130" s="48">
        <v>1</v>
      </c>
      <c r="U130" s="49">
        <v>0</v>
      </c>
      <c r="V130" s="49">
        <v>0.029412</v>
      </c>
      <c r="W130" s="49">
        <v>0</v>
      </c>
      <c r="X130" s="49">
        <v>0.530861</v>
      </c>
      <c r="Y130" s="49">
        <v>0</v>
      </c>
      <c r="Z130" s="49">
        <v>0</v>
      </c>
      <c r="AA130" s="71">
        <v>130</v>
      </c>
      <c r="AB130" s="71"/>
      <c r="AC130" s="72"/>
      <c r="AD130" s="78" t="s">
        <v>1317</v>
      </c>
      <c r="AE130" s="78">
        <v>824</v>
      </c>
      <c r="AF130" s="78">
        <v>199</v>
      </c>
      <c r="AG130" s="78">
        <v>12998</v>
      </c>
      <c r="AH130" s="78">
        <v>21195</v>
      </c>
      <c r="AI130" s="78"/>
      <c r="AJ130" s="78"/>
      <c r="AK130" s="78"/>
      <c r="AL130" s="78"/>
      <c r="AM130" s="78"/>
      <c r="AN130" s="80">
        <v>42311.93238425926</v>
      </c>
      <c r="AO130" s="78"/>
      <c r="AP130" s="78" t="b">
        <v>1</v>
      </c>
      <c r="AQ130" s="78" t="b">
        <v>1</v>
      </c>
      <c r="AR130" s="78" t="b">
        <v>1</v>
      </c>
      <c r="AS130" s="78"/>
      <c r="AT130" s="78">
        <v>0</v>
      </c>
      <c r="AU130" s="83" t="s">
        <v>1852</v>
      </c>
      <c r="AV130" s="78" t="b">
        <v>0</v>
      </c>
      <c r="AW130" s="78" t="s">
        <v>1931</v>
      </c>
      <c r="AX130" s="83" t="s">
        <v>2059</v>
      </c>
      <c r="AY130" s="78" t="s">
        <v>66</v>
      </c>
      <c r="AZ130" s="78" t="str">
        <f>REPLACE(INDEX(GroupVertices[Group],MATCH(Vertices[[#This Row],[Vertex]],GroupVertices[Vertex],0)),1,1,"")</f>
        <v>5</v>
      </c>
      <c r="BA130" s="48"/>
      <c r="BB130" s="48"/>
      <c r="BC130" s="48"/>
      <c r="BD130" s="48"/>
      <c r="BE130" s="48"/>
      <c r="BF130" s="48"/>
      <c r="BG130" s="116" t="s">
        <v>2794</v>
      </c>
      <c r="BH130" s="116" t="s">
        <v>2794</v>
      </c>
      <c r="BI130" s="116" t="s">
        <v>2905</v>
      </c>
      <c r="BJ130" s="116" t="s">
        <v>2905</v>
      </c>
      <c r="BK130" s="116">
        <v>0</v>
      </c>
      <c r="BL130" s="120">
        <v>0</v>
      </c>
      <c r="BM130" s="116">
        <v>0</v>
      </c>
      <c r="BN130" s="120">
        <v>0</v>
      </c>
      <c r="BO130" s="116">
        <v>0</v>
      </c>
      <c r="BP130" s="120">
        <v>0</v>
      </c>
      <c r="BQ130" s="116">
        <v>29</v>
      </c>
      <c r="BR130" s="120">
        <v>100</v>
      </c>
      <c r="BS130" s="116">
        <v>29</v>
      </c>
      <c r="BT130" s="2"/>
      <c r="BU130" s="3"/>
      <c r="BV130" s="3"/>
      <c r="BW130" s="3"/>
      <c r="BX130" s="3"/>
    </row>
    <row r="131" spans="1:76" ht="15">
      <c r="A131" s="64" t="s">
        <v>329</v>
      </c>
      <c r="B131" s="65"/>
      <c r="C131" s="65" t="s">
        <v>64</v>
      </c>
      <c r="D131" s="66">
        <v>166.57490813648295</v>
      </c>
      <c r="E131" s="68"/>
      <c r="F131" s="100" t="s">
        <v>672</v>
      </c>
      <c r="G131" s="65"/>
      <c r="H131" s="69" t="s">
        <v>329</v>
      </c>
      <c r="I131" s="70"/>
      <c r="J131" s="70"/>
      <c r="K131" s="69" t="s">
        <v>2234</v>
      </c>
      <c r="L131" s="73">
        <v>363.9469126361323</v>
      </c>
      <c r="M131" s="74">
        <v>4468.0791015625</v>
      </c>
      <c r="N131" s="74">
        <v>1980.23193359375</v>
      </c>
      <c r="O131" s="75"/>
      <c r="P131" s="76"/>
      <c r="Q131" s="76"/>
      <c r="R131" s="86"/>
      <c r="S131" s="48">
        <v>0</v>
      </c>
      <c r="T131" s="48">
        <v>3</v>
      </c>
      <c r="U131" s="49">
        <v>14.266667</v>
      </c>
      <c r="V131" s="49">
        <v>0.032258</v>
      </c>
      <c r="W131" s="49">
        <v>0.036715</v>
      </c>
      <c r="X131" s="49">
        <v>0.998075</v>
      </c>
      <c r="Y131" s="49">
        <v>0.3333333333333333</v>
      </c>
      <c r="Z131" s="49">
        <v>0</v>
      </c>
      <c r="AA131" s="71">
        <v>131</v>
      </c>
      <c r="AB131" s="71"/>
      <c r="AC131" s="72"/>
      <c r="AD131" s="78" t="s">
        <v>1318</v>
      </c>
      <c r="AE131" s="78">
        <v>157</v>
      </c>
      <c r="AF131" s="78">
        <v>161</v>
      </c>
      <c r="AG131" s="78">
        <v>3095</v>
      </c>
      <c r="AH131" s="78">
        <v>3178</v>
      </c>
      <c r="AI131" s="78"/>
      <c r="AJ131" s="78" t="s">
        <v>1476</v>
      </c>
      <c r="AK131" s="78" t="s">
        <v>1597</v>
      </c>
      <c r="AL131" s="83" t="s">
        <v>1675</v>
      </c>
      <c r="AM131" s="78"/>
      <c r="AN131" s="80">
        <v>43187.493622685186</v>
      </c>
      <c r="AO131" s="83" t="s">
        <v>1809</v>
      </c>
      <c r="AP131" s="78" t="b">
        <v>1</v>
      </c>
      <c r="AQ131" s="78" t="b">
        <v>0</v>
      </c>
      <c r="AR131" s="78" t="b">
        <v>0</v>
      </c>
      <c r="AS131" s="78"/>
      <c r="AT131" s="78">
        <v>2</v>
      </c>
      <c r="AU131" s="78"/>
      <c r="AV131" s="78" t="b">
        <v>0</v>
      </c>
      <c r="AW131" s="78" t="s">
        <v>1931</v>
      </c>
      <c r="AX131" s="83" t="s">
        <v>2060</v>
      </c>
      <c r="AY131" s="78" t="s">
        <v>66</v>
      </c>
      <c r="AZ131" s="78" t="str">
        <f>REPLACE(INDEX(GroupVertices[Group],MATCH(Vertices[[#This Row],[Vertex]],GroupVertices[Vertex],0)),1,1,"")</f>
        <v>4</v>
      </c>
      <c r="BA131" s="48"/>
      <c r="BB131" s="48"/>
      <c r="BC131" s="48"/>
      <c r="BD131" s="48"/>
      <c r="BE131" s="48"/>
      <c r="BF131" s="48"/>
      <c r="BG131" s="116" t="s">
        <v>2801</v>
      </c>
      <c r="BH131" s="116" t="s">
        <v>2842</v>
      </c>
      <c r="BI131" s="116" t="s">
        <v>2904</v>
      </c>
      <c r="BJ131" s="116" t="s">
        <v>2938</v>
      </c>
      <c r="BK131" s="116">
        <v>0</v>
      </c>
      <c r="BL131" s="120">
        <v>0</v>
      </c>
      <c r="BM131" s="116">
        <v>2</v>
      </c>
      <c r="BN131" s="120">
        <v>3.3333333333333335</v>
      </c>
      <c r="BO131" s="116">
        <v>0</v>
      </c>
      <c r="BP131" s="120">
        <v>0</v>
      </c>
      <c r="BQ131" s="116">
        <v>58</v>
      </c>
      <c r="BR131" s="120">
        <v>96.66666666666667</v>
      </c>
      <c r="BS131" s="116">
        <v>60</v>
      </c>
      <c r="BT131" s="2"/>
      <c r="BU131" s="3"/>
      <c r="BV131" s="3"/>
      <c r="BW131" s="3"/>
      <c r="BX131" s="3"/>
    </row>
    <row r="132" spans="1:76" ht="15">
      <c r="A132" s="64" t="s">
        <v>330</v>
      </c>
      <c r="B132" s="65"/>
      <c r="C132" s="65" t="s">
        <v>64</v>
      </c>
      <c r="D132" s="66">
        <v>382.2700962379703</v>
      </c>
      <c r="E132" s="68"/>
      <c r="F132" s="100" t="s">
        <v>673</v>
      </c>
      <c r="G132" s="65"/>
      <c r="H132" s="69" t="s">
        <v>330</v>
      </c>
      <c r="I132" s="70"/>
      <c r="J132" s="70"/>
      <c r="K132" s="69" t="s">
        <v>2235</v>
      </c>
      <c r="L132" s="73">
        <v>1</v>
      </c>
      <c r="M132" s="74">
        <v>990.8040771484375</v>
      </c>
      <c r="N132" s="74">
        <v>8310.09375</v>
      </c>
      <c r="O132" s="75"/>
      <c r="P132" s="76"/>
      <c r="Q132" s="76"/>
      <c r="R132" s="86"/>
      <c r="S132" s="48">
        <v>1</v>
      </c>
      <c r="T132" s="48">
        <v>1</v>
      </c>
      <c r="U132" s="49">
        <v>0</v>
      </c>
      <c r="V132" s="49">
        <v>0</v>
      </c>
      <c r="W132" s="49">
        <v>0</v>
      </c>
      <c r="X132" s="49">
        <v>0.999997</v>
      </c>
      <c r="Y132" s="49">
        <v>0</v>
      </c>
      <c r="Z132" s="49" t="s">
        <v>2358</v>
      </c>
      <c r="AA132" s="71">
        <v>132</v>
      </c>
      <c r="AB132" s="71"/>
      <c r="AC132" s="72"/>
      <c r="AD132" s="78" t="s">
        <v>1319</v>
      </c>
      <c r="AE132" s="78">
        <v>231</v>
      </c>
      <c r="AF132" s="78">
        <v>7516</v>
      </c>
      <c r="AG132" s="78">
        <v>33526</v>
      </c>
      <c r="AH132" s="78">
        <v>125</v>
      </c>
      <c r="AI132" s="78"/>
      <c r="AJ132" s="78" t="s">
        <v>1477</v>
      </c>
      <c r="AK132" s="78" t="s">
        <v>1598</v>
      </c>
      <c r="AL132" s="83" t="s">
        <v>1676</v>
      </c>
      <c r="AM132" s="78"/>
      <c r="AN132" s="80">
        <v>39542.01052083333</v>
      </c>
      <c r="AO132" s="83" t="s">
        <v>1810</v>
      </c>
      <c r="AP132" s="78" t="b">
        <v>0</v>
      </c>
      <c r="AQ132" s="78" t="b">
        <v>0</v>
      </c>
      <c r="AR132" s="78" t="b">
        <v>1</v>
      </c>
      <c r="AS132" s="78"/>
      <c r="AT132" s="78">
        <v>134</v>
      </c>
      <c r="AU132" s="83" t="s">
        <v>1863</v>
      </c>
      <c r="AV132" s="78" t="b">
        <v>0</v>
      </c>
      <c r="AW132" s="78" t="s">
        <v>1931</v>
      </c>
      <c r="AX132" s="83" t="s">
        <v>2061</v>
      </c>
      <c r="AY132" s="78" t="s">
        <v>66</v>
      </c>
      <c r="AZ132" s="78" t="str">
        <f>REPLACE(INDEX(GroupVertices[Group],MATCH(Vertices[[#This Row],[Vertex]],GroupVertices[Vertex],0)),1,1,"")</f>
        <v>1</v>
      </c>
      <c r="BA132" s="48" t="s">
        <v>2724</v>
      </c>
      <c r="BB132" s="48" t="s">
        <v>2724</v>
      </c>
      <c r="BC132" s="48" t="s">
        <v>522</v>
      </c>
      <c r="BD132" s="48" t="s">
        <v>522</v>
      </c>
      <c r="BE132" s="48" t="s">
        <v>536</v>
      </c>
      <c r="BF132" s="48" t="s">
        <v>536</v>
      </c>
      <c r="BG132" s="116" t="s">
        <v>2802</v>
      </c>
      <c r="BH132" s="116" t="s">
        <v>2843</v>
      </c>
      <c r="BI132" s="116" t="s">
        <v>2911</v>
      </c>
      <c r="BJ132" s="116" t="s">
        <v>2943</v>
      </c>
      <c r="BK132" s="116">
        <v>0</v>
      </c>
      <c r="BL132" s="120">
        <v>0</v>
      </c>
      <c r="BM132" s="116">
        <v>0</v>
      </c>
      <c r="BN132" s="120">
        <v>0</v>
      </c>
      <c r="BO132" s="116">
        <v>0</v>
      </c>
      <c r="BP132" s="120">
        <v>0</v>
      </c>
      <c r="BQ132" s="116">
        <v>30</v>
      </c>
      <c r="BR132" s="120">
        <v>100</v>
      </c>
      <c r="BS132" s="116">
        <v>30</v>
      </c>
      <c r="BT132" s="2"/>
      <c r="BU132" s="3"/>
      <c r="BV132" s="3"/>
      <c r="BW132" s="3"/>
      <c r="BX132" s="3"/>
    </row>
    <row r="133" spans="1:76" ht="15">
      <c r="A133" s="64" t="s">
        <v>331</v>
      </c>
      <c r="B133" s="65"/>
      <c r="C133" s="65" t="s">
        <v>64</v>
      </c>
      <c r="D133" s="66">
        <v>178.65735783027122</v>
      </c>
      <c r="E133" s="68"/>
      <c r="F133" s="100" t="s">
        <v>674</v>
      </c>
      <c r="G133" s="65"/>
      <c r="H133" s="69" t="s">
        <v>331</v>
      </c>
      <c r="I133" s="70"/>
      <c r="J133" s="70"/>
      <c r="K133" s="69" t="s">
        <v>2236</v>
      </c>
      <c r="L133" s="73">
        <v>916.8473282442748</v>
      </c>
      <c r="M133" s="74">
        <v>7127.896484375</v>
      </c>
      <c r="N133" s="74">
        <v>8529.466796875</v>
      </c>
      <c r="O133" s="75"/>
      <c r="P133" s="76"/>
      <c r="Q133" s="76"/>
      <c r="R133" s="86"/>
      <c r="S133" s="48">
        <v>0</v>
      </c>
      <c r="T133" s="48">
        <v>2</v>
      </c>
      <c r="U133" s="49">
        <v>36</v>
      </c>
      <c r="V133" s="49">
        <v>0.038462</v>
      </c>
      <c r="W133" s="49">
        <v>0</v>
      </c>
      <c r="X133" s="49">
        <v>0.92715</v>
      </c>
      <c r="Y133" s="49">
        <v>0</v>
      </c>
      <c r="Z133" s="49">
        <v>0</v>
      </c>
      <c r="AA133" s="71">
        <v>133</v>
      </c>
      <c r="AB133" s="71"/>
      <c r="AC133" s="72"/>
      <c r="AD133" s="78" t="s">
        <v>1320</v>
      </c>
      <c r="AE133" s="78">
        <v>3152</v>
      </c>
      <c r="AF133" s="78">
        <v>573</v>
      </c>
      <c r="AG133" s="78">
        <v>16745</v>
      </c>
      <c r="AH133" s="78">
        <v>4591</v>
      </c>
      <c r="AI133" s="78"/>
      <c r="AJ133" s="78" t="s">
        <v>1478</v>
      </c>
      <c r="AK133" s="78" t="s">
        <v>1582</v>
      </c>
      <c r="AL133" s="83" t="s">
        <v>1677</v>
      </c>
      <c r="AM133" s="78"/>
      <c r="AN133" s="80">
        <v>43644.686423611114</v>
      </c>
      <c r="AO133" s="83" t="s">
        <v>1811</v>
      </c>
      <c r="AP133" s="78" t="b">
        <v>0</v>
      </c>
      <c r="AQ133" s="78" t="b">
        <v>0</v>
      </c>
      <c r="AR133" s="78" t="b">
        <v>0</v>
      </c>
      <c r="AS133" s="78"/>
      <c r="AT133" s="78">
        <v>0</v>
      </c>
      <c r="AU133" s="83" t="s">
        <v>1852</v>
      </c>
      <c r="AV133" s="78" t="b">
        <v>0</v>
      </c>
      <c r="AW133" s="78" t="s">
        <v>1931</v>
      </c>
      <c r="AX133" s="83" t="s">
        <v>2062</v>
      </c>
      <c r="AY133" s="78" t="s">
        <v>66</v>
      </c>
      <c r="AZ133" s="78" t="str">
        <f>REPLACE(INDEX(GroupVertices[Group],MATCH(Vertices[[#This Row],[Vertex]],GroupVertices[Vertex],0)),1,1,"")</f>
        <v>5</v>
      </c>
      <c r="BA133" s="48"/>
      <c r="BB133" s="48"/>
      <c r="BC133" s="48"/>
      <c r="BD133" s="48"/>
      <c r="BE133" s="48"/>
      <c r="BF133" s="48"/>
      <c r="BG133" s="116" t="s">
        <v>2796</v>
      </c>
      <c r="BH133" s="116" t="s">
        <v>2839</v>
      </c>
      <c r="BI133" s="116" t="s">
        <v>2905</v>
      </c>
      <c r="BJ133" s="116" t="s">
        <v>2905</v>
      </c>
      <c r="BK133" s="116">
        <v>1</v>
      </c>
      <c r="BL133" s="120">
        <v>1.8518518518518519</v>
      </c>
      <c r="BM133" s="116">
        <v>0</v>
      </c>
      <c r="BN133" s="120">
        <v>0</v>
      </c>
      <c r="BO133" s="116">
        <v>0</v>
      </c>
      <c r="BP133" s="120">
        <v>0</v>
      </c>
      <c r="BQ133" s="116">
        <v>53</v>
      </c>
      <c r="BR133" s="120">
        <v>98.14814814814815</v>
      </c>
      <c r="BS133" s="116">
        <v>54</v>
      </c>
      <c r="BT133" s="2"/>
      <c r="BU133" s="3"/>
      <c r="BV133" s="3"/>
      <c r="BW133" s="3"/>
      <c r="BX133" s="3"/>
    </row>
    <row r="134" spans="1:76" ht="15">
      <c r="A134" s="64" t="s">
        <v>332</v>
      </c>
      <c r="B134" s="65"/>
      <c r="C134" s="65" t="s">
        <v>64</v>
      </c>
      <c r="D134" s="66">
        <v>195.69595800524934</v>
      </c>
      <c r="E134" s="68"/>
      <c r="F134" s="100" t="s">
        <v>675</v>
      </c>
      <c r="G134" s="65"/>
      <c r="H134" s="69" t="s">
        <v>332</v>
      </c>
      <c r="I134" s="70"/>
      <c r="J134" s="70"/>
      <c r="K134" s="69" t="s">
        <v>2237</v>
      </c>
      <c r="L134" s="73">
        <v>1</v>
      </c>
      <c r="M134" s="74">
        <v>8277.2744140625</v>
      </c>
      <c r="N134" s="74">
        <v>7842.43017578125</v>
      </c>
      <c r="O134" s="75"/>
      <c r="P134" s="76"/>
      <c r="Q134" s="76"/>
      <c r="R134" s="86"/>
      <c r="S134" s="48">
        <v>0</v>
      </c>
      <c r="T134" s="48">
        <v>1</v>
      </c>
      <c r="U134" s="49">
        <v>0</v>
      </c>
      <c r="V134" s="49">
        <v>0.029412</v>
      </c>
      <c r="W134" s="49">
        <v>0</v>
      </c>
      <c r="X134" s="49">
        <v>0.530861</v>
      </c>
      <c r="Y134" s="49">
        <v>0</v>
      </c>
      <c r="Z134" s="49">
        <v>0</v>
      </c>
      <c r="AA134" s="71">
        <v>134</v>
      </c>
      <c r="AB134" s="71"/>
      <c r="AC134" s="72"/>
      <c r="AD134" s="78" t="s">
        <v>1321</v>
      </c>
      <c r="AE134" s="78">
        <v>1755</v>
      </c>
      <c r="AF134" s="78">
        <v>1154</v>
      </c>
      <c r="AG134" s="78">
        <v>2904</v>
      </c>
      <c r="AH134" s="78">
        <v>2639</v>
      </c>
      <c r="AI134" s="78"/>
      <c r="AJ134" s="78" t="s">
        <v>1479</v>
      </c>
      <c r="AK134" s="78"/>
      <c r="AL134" s="78"/>
      <c r="AM134" s="78"/>
      <c r="AN134" s="80">
        <v>43488.00944444445</v>
      </c>
      <c r="AO134" s="83" t="s">
        <v>1812</v>
      </c>
      <c r="AP134" s="78" t="b">
        <v>1</v>
      </c>
      <c r="AQ134" s="78" t="b">
        <v>0</v>
      </c>
      <c r="AR134" s="78" t="b">
        <v>0</v>
      </c>
      <c r="AS134" s="78"/>
      <c r="AT134" s="78">
        <v>2</v>
      </c>
      <c r="AU134" s="78"/>
      <c r="AV134" s="78" t="b">
        <v>0</v>
      </c>
      <c r="AW134" s="78" t="s">
        <v>1931</v>
      </c>
      <c r="AX134" s="83" t="s">
        <v>2063</v>
      </c>
      <c r="AY134" s="78" t="s">
        <v>66</v>
      </c>
      <c r="AZ134" s="78" t="str">
        <f>REPLACE(INDEX(GroupVertices[Group],MATCH(Vertices[[#This Row],[Vertex]],GroupVertices[Vertex],0)),1,1,"")</f>
        <v>5</v>
      </c>
      <c r="BA134" s="48"/>
      <c r="BB134" s="48"/>
      <c r="BC134" s="48"/>
      <c r="BD134" s="48"/>
      <c r="BE134" s="48"/>
      <c r="BF134" s="48"/>
      <c r="BG134" s="116" t="s">
        <v>2794</v>
      </c>
      <c r="BH134" s="116" t="s">
        <v>2794</v>
      </c>
      <c r="BI134" s="116" t="s">
        <v>2905</v>
      </c>
      <c r="BJ134" s="116" t="s">
        <v>2905</v>
      </c>
      <c r="BK134" s="116">
        <v>0</v>
      </c>
      <c r="BL134" s="120">
        <v>0</v>
      </c>
      <c r="BM134" s="116">
        <v>0</v>
      </c>
      <c r="BN134" s="120">
        <v>0</v>
      </c>
      <c r="BO134" s="116">
        <v>0</v>
      </c>
      <c r="BP134" s="120">
        <v>0</v>
      </c>
      <c r="BQ134" s="116">
        <v>29</v>
      </c>
      <c r="BR134" s="120">
        <v>100</v>
      </c>
      <c r="BS134" s="116">
        <v>29</v>
      </c>
      <c r="BT134" s="2"/>
      <c r="BU134" s="3"/>
      <c r="BV134" s="3"/>
      <c r="BW134" s="3"/>
      <c r="BX134" s="3"/>
    </row>
    <row r="135" spans="1:76" ht="15">
      <c r="A135" s="64" t="s">
        <v>333</v>
      </c>
      <c r="B135" s="65"/>
      <c r="C135" s="65" t="s">
        <v>64</v>
      </c>
      <c r="D135" s="66">
        <v>163.55429571303588</v>
      </c>
      <c r="E135" s="68"/>
      <c r="F135" s="100" t="s">
        <v>653</v>
      </c>
      <c r="G135" s="65"/>
      <c r="H135" s="69" t="s">
        <v>333</v>
      </c>
      <c r="I135" s="70"/>
      <c r="J135" s="70"/>
      <c r="K135" s="69" t="s">
        <v>2238</v>
      </c>
      <c r="L135" s="73">
        <v>1</v>
      </c>
      <c r="M135" s="74">
        <v>6875.9267578125</v>
      </c>
      <c r="N135" s="74">
        <v>7189.3447265625</v>
      </c>
      <c r="O135" s="75"/>
      <c r="P135" s="76"/>
      <c r="Q135" s="76"/>
      <c r="R135" s="86"/>
      <c r="S135" s="48">
        <v>0</v>
      </c>
      <c r="T135" s="48">
        <v>1</v>
      </c>
      <c r="U135" s="49">
        <v>0</v>
      </c>
      <c r="V135" s="49">
        <v>0.029412</v>
      </c>
      <c r="W135" s="49">
        <v>0</v>
      </c>
      <c r="X135" s="49">
        <v>0.530861</v>
      </c>
      <c r="Y135" s="49">
        <v>0</v>
      </c>
      <c r="Z135" s="49">
        <v>0</v>
      </c>
      <c r="AA135" s="71">
        <v>135</v>
      </c>
      <c r="AB135" s="71"/>
      <c r="AC135" s="72"/>
      <c r="AD135" s="78" t="s">
        <v>1322</v>
      </c>
      <c r="AE135" s="78">
        <v>83</v>
      </c>
      <c r="AF135" s="78">
        <v>58</v>
      </c>
      <c r="AG135" s="78">
        <v>10379</v>
      </c>
      <c r="AH135" s="78">
        <v>12270</v>
      </c>
      <c r="AI135" s="78"/>
      <c r="AJ135" s="78"/>
      <c r="AK135" s="78"/>
      <c r="AL135" s="78"/>
      <c r="AM135" s="78"/>
      <c r="AN135" s="80">
        <v>43338.483402777776</v>
      </c>
      <c r="AO135" s="78"/>
      <c r="AP135" s="78" t="b">
        <v>1</v>
      </c>
      <c r="AQ135" s="78" t="b">
        <v>1</v>
      </c>
      <c r="AR135" s="78" t="b">
        <v>0</v>
      </c>
      <c r="AS135" s="78"/>
      <c r="AT135" s="78">
        <v>0</v>
      </c>
      <c r="AU135" s="78"/>
      <c r="AV135" s="78" t="b">
        <v>0</v>
      </c>
      <c r="AW135" s="78" t="s">
        <v>1931</v>
      </c>
      <c r="AX135" s="83" t="s">
        <v>2064</v>
      </c>
      <c r="AY135" s="78" t="s">
        <v>66</v>
      </c>
      <c r="AZ135" s="78" t="str">
        <f>REPLACE(INDEX(GroupVertices[Group],MATCH(Vertices[[#This Row],[Vertex]],GroupVertices[Vertex],0)),1,1,"")</f>
        <v>5</v>
      </c>
      <c r="BA135" s="48"/>
      <c r="BB135" s="48"/>
      <c r="BC135" s="48"/>
      <c r="BD135" s="48"/>
      <c r="BE135" s="48"/>
      <c r="BF135" s="48"/>
      <c r="BG135" s="116" t="s">
        <v>2794</v>
      </c>
      <c r="BH135" s="116" t="s">
        <v>2794</v>
      </c>
      <c r="BI135" s="116" t="s">
        <v>2905</v>
      </c>
      <c r="BJ135" s="116" t="s">
        <v>2905</v>
      </c>
      <c r="BK135" s="116">
        <v>0</v>
      </c>
      <c r="BL135" s="120">
        <v>0</v>
      </c>
      <c r="BM135" s="116">
        <v>0</v>
      </c>
      <c r="BN135" s="120">
        <v>0</v>
      </c>
      <c r="BO135" s="116">
        <v>0</v>
      </c>
      <c r="BP135" s="120">
        <v>0</v>
      </c>
      <c r="BQ135" s="116">
        <v>29</v>
      </c>
      <c r="BR135" s="120">
        <v>100</v>
      </c>
      <c r="BS135" s="116">
        <v>29</v>
      </c>
      <c r="BT135" s="2"/>
      <c r="BU135" s="3"/>
      <c r="BV135" s="3"/>
      <c r="BW135" s="3"/>
      <c r="BX135" s="3"/>
    </row>
    <row r="136" spans="1:76" ht="15">
      <c r="A136" s="64" t="s">
        <v>334</v>
      </c>
      <c r="B136" s="65"/>
      <c r="C136" s="65" t="s">
        <v>64</v>
      </c>
      <c r="D136" s="66">
        <v>177.07373578302713</v>
      </c>
      <c r="E136" s="68"/>
      <c r="F136" s="100" t="s">
        <v>676</v>
      </c>
      <c r="G136" s="65"/>
      <c r="H136" s="69" t="s">
        <v>334</v>
      </c>
      <c r="I136" s="70"/>
      <c r="J136" s="70"/>
      <c r="K136" s="69" t="s">
        <v>2239</v>
      </c>
      <c r="L136" s="73">
        <v>1</v>
      </c>
      <c r="M136" s="74">
        <v>5242.14892578125</v>
      </c>
      <c r="N136" s="74">
        <v>3710.594970703125</v>
      </c>
      <c r="O136" s="75"/>
      <c r="P136" s="76"/>
      <c r="Q136" s="76"/>
      <c r="R136" s="86"/>
      <c r="S136" s="48">
        <v>0</v>
      </c>
      <c r="T136" s="48">
        <v>1</v>
      </c>
      <c r="U136" s="49">
        <v>0</v>
      </c>
      <c r="V136" s="49">
        <v>0.025641</v>
      </c>
      <c r="W136" s="49">
        <v>0.015487</v>
      </c>
      <c r="X136" s="49">
        <v>0.436527</v>
      </c>
      <c r="Y136" s="49">
        <v>0</v>
      </c>
      <c r="Z136" s="49">
        <v>0</v>
      </c>
      <c r="AA136" s="71">
        <v>136</v>
      </c>
      <c r="AB136" s="71"/>
      <c r="AC136" s="72"/>
      <c r="AD136" s="78" t="s">
        <v>1323</v>
      </c>
      <c r="AE136" s="78">
        <v>514</v>
      </c>
      <c r="AF136" s="78">
        <v>519</v>
      </c>
      <c r="AG136" s="78">
        <v>23101</v>
      </c>
      <c r="AH136" s="78">
        <v>28453</v>
      </c>
      <c r="AI136" s="78"/>
      <c r="AJ136" s="78" t="s">
        <v>1480</v>
      </c>
      <c r="AK136" s="78" t="s">
        <v>1599</v>
      </c>
      <c r="AL136" s="83" t="s">
        <v>1678</v>
      </c>
      <c r="AM136" s="78"/>
      <c r="AN136" s="80">
        <v>41489.15787037037</v>
      </c>
      <c r="AO136" s="83" t="s">
        <v>1813</v>
      </c>
      <c r="AP136" s="78" t="b">
        <v>1</v>
      </c>
      <c r="AQ136" s="78" t="b">
        <v>0</v>
      </c>
      <c r="AR136" s="78" t="b">
        <v>0</v>
      </c>
      <c r="AS136" s="78"/>
      <c r="AT136" s="78">
        <v>8</v>
      </c>
      <c r="AU136" s="83" t="s">
        <v>1852</v>
      </c>
      <c r="AV136" s="78" t="b">
        <v>0</v>
      </c>
      <c r="AW136" s="78" t="s">
        <v>1931</v>
      </c>
      <c r="AX136" s="83" t="s">
        <v>2065</v>
      </c>
      <c r="AY136" s="78" t="s">
        <v>66</v>
      </c>
      <c r="AZ136" s="78" t="str">
        <f>REPLACE(INDEX(GroupVertices[Group],MATCH(Vertices[[#This Row],[Vertex]],GroupVertices[Vertex],0)),1,1,"")</f>
        <v>4</v>
      </c>
      <c r="BA136" s="48"/>
      <c r="BB136" s="48"/>
      <c r="BC136" s="48"/>
      <c r="BD136" s="48"/>
      <c r="BE136" s="48"/>
      <c r="BF136" s="48"/>
      <c r="BG136" s="116" t="s">
        <v>2791</v>
      </c>
      <c r="BH136" s="116" t="s">
        <v>2791</v>
      </c>
      <c r="BI136" s="116" t="s">
        <v>2902</v>
      </c>
      <c r="BJ136" s="116" t="s">
        <v>2902</v>
      </c>
      <c r="BK136" s="116">
        <v>0</v>
      </c>
      <c r="BL136" s="120">
        <v>0</v>
      </c>
      <c r="BM136" s="116">
        <v>1</v>
      </c>
      <c r="BN136" s="120">
        <v>4.545454545454546</v>
      </c>
      <c r="BO136" s="116">
        <v>0</v>
      </c>
      <c r="BP136" s="120">
        <v>0</v>
      </c>
      <c r="BQ136" s="116">
        <v>21</v>
      </c>
      <c r="BR136" s="120">
        <v>95.45454545454545</v>
      </c>
      <c r="BS136" s="116">
        <v>22</v>
      </c>
      <c r="BT136" s="2"/>
      <c r="BU136" s="3"/>
      <c r="BV136" s="3"/>
      <c r="BW136" s="3"/>
      <c r="BX136" s="3"/>
    </row>
    <row r="137" spans="1:76" ht="15">
      <c r="A137" s="64" t="s">
        <v>336</v>
      </c>
      <c r="B137" s="65"/>
      <c r="C137" s="65" t="s">
        <v>64</v>
      </c>
      <c r="D137" s="66">
        <v>171.76566929133858</v>
      </c>
      <c r="E137" s="68"/>
      <c r="F137" s="100" t="s">
        <v>677</v>
      </c>
      <c r="G137" s="65"/>
      <c r="H137" s="69" t="s">
        <v>336</v>
      </c>
      <c r="I137" s="70"/>
      <c r="J137" s="70"/>
      <c r="K137" s="69" t="s">
        <v>2240</v>
      </c>
      <c r="L137" s="73">
        <v>1</v>
      </c>
      <c r="M137" s="74">
        <v>7372.2802734375</v>
      </c>
      <c r="N137" s="74">
        <v>7152.22607421875</v>
      </c>
      <c r="O137" s="75"/>
      <c r="P137" s="76"/>
      <c r="Q137" s="76"/>
      <c r="R137" s="86"/>
      <c r="S137" s="48">
        <v>0</v>
      </c>
      <c r="T137" s="48">
        <v>1</v>
      </c>
      <c r="U137" s="49">
        <v>0</v>
      </c>
      <c r="V137" s="49">
        <v>0.029412</v>
      </c>
      <c r="W137" s="49">
        <v>0</v>
      </c>
      <c r="X137" s="49">
        <v>0.530861</v>
      </c>
      <c r="Y137" s="49">
        <v>0</v>
      </c>
      <c r="Z137" s="49">
        <v>0</v>
      </c>
      <c r="AA137" s="71">
        <v>137</v>
      </c>
      <c r="AB137" s="71"/>
      <c r="AC137" s="72"/>
      <c r="AD137" s="78" t="s">
        <v>1324</v>
      </c>
      <c r="AE137" s="78">
        <v>271</v>
      </c>
      <c r="AF137" s="78">
        <v>338</v>
      </c>
      <c r="AG137" s="78">
        <v>1343</v>
      </c>
      <c r="AH137" s="78">
        <v>6654</v>
      </c>
      <c r="AI137" s="78"/>
      <c r="AJ137" s="78" t="s">
        <v>1481</v>
      </c>
      <c r="AK137" s="78" t="s">
        <v>1600</v>
      </c>
      <c r="AL137" s="78"/>
      <c r="AM137" s="78"/>
      <c r="AN137" s="80">
        <v>43428.852847222224</v>
      </c>
      <c r="AO137" s="78"/>
      <c r="AP137" s="78" t="b">
        <v>1</v>
      </c>
      <c r="AQ137" s="78" t="b">
        <v>0</v>
      </c>
      <c r="AR137" s="78" t="b">
        <v>0</v>
      </c>
      <c r="AS137" s="78"/>
      <c r="AT137" s="78">
        <v>1</v>
      </c>
      <c r="AU137" s="78"/>
      <c r="AV137" s="78" t="b">
        <v>0</v>
      </c>
      <c r="AW137" s="78" t="s">
        <v>1931</v>
      </c>
      <c r="AX137" s="83" t="s">
        <v>2066</v>
      </c>
      <c r="AY137" s="78" t="s">
        <v>66</v>
      </c>
      <c r="AZ137" s="78" t="str">
        <f>REPLACE(INDEX(GroupVertices[Group],MATCH(Vertices[[#This Row],[Vertex]],GroupVertices[Vertex],0)),1,1,"")</f>
        <v>5</v>
      </c>
      <c r="BA137" s="48"/>
      <c r="BB137" s="48"/>
      <c r="BC137" s="48"/>
      <c r="BD137" s="48"/>
      <c r="BE137" s="48"/>
      <c r="BF137" s="48"/>
      <c r="BG137" s="116" t="s">
        <v>2794</v>
      </c>
      <c r="BH137" s="116" t="s">
        <v>2794</v>
      </c>
      <c r="BI137" s="116" t="s">
        <v>2905</v>
      </c>
      <c r="BJ137" s="116" t="s">
        <v>2905</v>
      </c>
      <c r="BK137" s="116">
        <v>0</v>
      </c>
      <c r="BL137" s="120">
        <v>0</v>
      </c>
      <c r="BM137" s="116">
        <v>0</v>
      </c>
      <c r="BN137" s="120">
        <v>0</v>
      </c>
      <c r="BO137" s="116">
        <v>0</v>
      </c>
      <c r="BP137" s="120">
        <v>0</v>
      </c>
      <c r="BQ137" s="116">
        <v>29</v>
      </c>
      <c r="BR137" s="120">
        <v>100</v>
      </c>
      <c r="BS137" s="116">
        <v>29</v>
      </c>
      <c r="BT137" s="2"/>
      <c r="BU137" s="3"/>
      <c r="BV137" s="3"/>
      <c r="BW137" s="3"/>
      <c r="BX137" s="3"/>
    </row>
    <row r="138" spans="1:76" ht="15">
      <c r="A138" s="64" t="s">
        <v>337</v>
      </c>
      <c r="B138" s="65"/>
      <c r="C138" s="65" t="s">
        <v>64</v>
      </c>
      <c r="D138" s="66">
        <v>172.2642169728784</v>
      </c>
      <c r="E138" s="68"/>
      <c r="F138" s="100" t="s">
        <v>1909</v>
      </c>
      <c r="G138" s="65"/>
      <c r="H138" s="69" t="s">
        <v>337</v>
      </c>
      <c r="I138" s="70"/>
      <c r="J138" s="70"/>
      <c r="K138" s="69" t="s">
        <v>2241</v>
      </c>
      <c r="L138" s="73">
        <v>1</v>
      </c>
      <c r="M138" s="74">
        <v>2051.9931640625</v>
      </c>
      <c r="N138" s="74">
        <v>8310.09375</v>
      </c>
      <c r="O138" s="75"/>
      <c r="P138" s="76"/>
      <c r="Q138" s="76"/>
      <c r="R138" s="86"/>
      <c r="S138" s="48">
        <v>1</v>
      </c>
      <c r="T138" s="48">
        <v>1</v>
      </c>
      <c r="U138" s="49">
        <v>0</v>
      </c>
      <c r="V138" s="49">
        <v>0</v>
      </c>
      <c r="W138" s="49">
        <v>0</v>
      </c>
      <c r="X138" s="49">
        <v>0.999997</v>
      </c>
      <c r="Y138" s="49">
        <v>0</v>
      </c>
      <c r="Z138" s="49" t="s">
        <v>2358</v>
      </c>
      <c r="AA138" s="71">
        <v>138</v>
      </c>
      <c r="AB138" s="71"/>
      <c r="AC138" s="72"/>
      <c r="AD138" s="78" t="s">
        <v>1325</v>
      </c>
      <c r="AE138" s="78">
        <v>264</v>
      </c>
      <c r="AF138" s="78">
        <v>355</v>
      </c>
      <c r="AG138" s="78">
        <v>3585</v>
      </c>
      <c r="AH138" s="78">
        <v>13026</v>
      </c>
      <c r="AI138" s="78"/>
      <c r="AJ138" s="78" t="s">
        <v>1482</v>
      </c>
      <c r="AK138" s="78" t="s">
        <v>1601</v>
      </c>
      <c r="AL138" s="83" t="s">
        <v>1679</v>
      </c>
      <c r="AM138" s="78"/>
      <c r="AN138" s="80">
        <v>42866.75488425926</v>
      </c>
      <c r="AO138" s="83" t="s">
        <v>1814</v>
      </c>
      <c r="AP138" s="78" t="b">
        <v>0</v>
      </c>
      <c r="AQ138" s="78" t="b">
        <v>0</v>
      </c>
      <c r="AR138" s="78" t="b">
        <v>0</v>
      </c>
      <c r="AS138" s="78"/>
      <c r="AT138" s="78">
        <v>6</v>
      </c>
      <c r="AU138" s="83" t="s">
        <v>1852</v>
      </c>
      <c r="AV138" s="78" t="b">
        <v>0</v>
      </c>
      <c r="AW138" s="78" t="s">
        <v>1931</v>
      </c>
      <c r="AX138" s="83" t="s">
        <v>2067</v>
      </c>
      <c r="AY138" s="78" t="s">
        <v>66</v>
      </c>
      <c r="AZ138" s="78" t="str">
        <f>REPLACE(INDEX(GroupVertices[Group],MATCH(Vertices[[#This Row],[Vertex]],GroupVertices[Vertex],0)),1,1,"")</f>
        <v>1</v>
      </c>
      <c r="BA138" s="48"/>
      <c r="BB138" s="48"/>
      <c r="BC138" s="48"/>
      <c r="BD138" s="48"/>
      <c r="BE138" s="48"/>
      <c r="BF138" s="48"/>
      <c r="BG138" s="116" t="s">
        <v>2803</v>
      </c>
      <c r="BH138" s="116" t="s">
        <v>2803</v>
      </c>
      <c r="BI138" s="116" t="s">
        <v>2912</v>
      </c>
      <c r="BJ138" s="116" t="s">
        <v>2912</v>
      </c>
      <c r="BK138" s="116">
        <v>2</v>
      </c>
      <c r="BL138" s="120">
        <v>15.384615384615385</v>
      </c>
      <c r="BM138" s="116">
        <v>0</v>
      </c>
      <c r="BN138" s="120">
        <v>0</v>
      </c>
      <c r="BO138" s="116">
        <v>0</v>
      </c>
      <c r="BP138" s="120">
        <v>0</v>
      </c>
      <c r="BQ138" s="116">
        <v>11</v>
      </c>
      <c r="BR138" s="120">
        <v>84.61538461538461</v>
      </c>
      <c r="BS138" s="116">
        <v>13</v>
      </c>
      <c r="BT138" s="2"/>
      <c r="BU138" s="3"/>
      <c r="BV138" s="3"/>
      <c r="BW138" s="3"/>
      <c r="BX138" s="3"/>
    </row>
    <row r="139" spans="1:76" ht="15">
      <c r="A139" s="64" t="s">
        <v>338</v>
      </c>
      <c r="B139" s="65"/>
      <c r="C139" s="65" t="s">
        <v>64</v>
      </c>
      <c r="D139" s="66">
        <v>166.42827646544183</v>
      </c>
      <c r="E139" s="68"/>
      <c r="F139" s="100" t="s">
        <v>1910</v>
      </c>
      <c r="G139" s="65"/>
      <c r="H139" s="69" t="s">
        <v>338</v>
      </c>
      <c r="I139" s="70"/>
      <c r="J139" s="70"/>
      <c r="K139" s="69" t="s">
        <v>2242</v>
      </c>
      <c r="L139" s="73">
        <v>1</v>
      </c>
      <c r="M139" s="74">
        <v>1521.398681640625</v>
      </c>
      <c r="N139" s="74">
        <v>8310.09375</v>
      </c>
      <c r="O139" s="75"/>
      <c r="P139" s="76"/>
      <c r="Q139" s="76"/>
      <c r="R139" s="86"/>
      <c r="S139" s="48">
        <v>1</v>
      </c>
      <c r="T139" s="48">
        <v>1</v>
      </c>
      <c r="U139" s="49">
        <v>0</v>
      </c>
      <c r="V139" s="49">
        <v>0</v>
      </c>
      <c r="W139" s="49">
        <v>0</v>
      </c>
      <c r="X139" s="49">
        <v>0.999997</v>
      </c>
      <c r="Y139" s="49">
        <v>0</v>
      </c>
      <c r="Z139" s="49" t="s">
        <v>2358</v>
      </c>
      <c r="AA139" s="71">
        <v>139</v>
      </c>
      <c r="AB139" s="71"/>
      <c r="AC139" s="72"/>
      <c r="AD139" s="78" t="s">
        <v>1326</v>
      </c>
      <c r="AE139" s="78">
        <v>104</v>
      </c>
      <c r="AF139" s="78">
        <v>156</v>
      </c>
      <c r="AG139" s="78">
        <v>11266</v>
      </c>
      <c r="AH139" s="78">
        <v>24350</v>
      </c>
      <c r="AI139" s="78"/>
      <c r="AJ139" s="78" t="s">
        <v>1483</v>
      </c>
      <c r="AK139" s="78" t="s">
        <v>1602</v>
      </c>
      <c r="AL139" s="83" t="s">
        <v>1680</v>
      </c>
      <c r="AM139" s="78"/>
      <c r="AN139" s="80">
        <v>40853.5965162037</v>
      </c>
      <c r="AO139" s="83" t="s">
        <v>1815</v>
      </c>
      <c r="AP139" s="78" t="b">
        <v>1</v>
      </c>
      <c r="AQ139" s="78" t="b">
        <v>0</v>
      </c>
      <c r="AR139" s="78" t="b">
        <v>1</v>
      </c>
      <c r="AS139" s="78"/>
      <c r="AT139" s="78">
        <v>50</v>
      </c>
      <c r="AU139" s="83" t="s">
        <v>1852</v>
      </c>
      <c r="AV139" s="78" t="b">
        <v>0</v>
      </c>
      <c r="AW139" s="78" t="s">
        <v>1931</v>
      </c>
      <c r="AX139" s="83" t="s">
        <v>2068</v>
      </c>
      <c r="AY139" s="78" t="s">
        <v>66</v>
      </c>
      <c r="AZ139" s="78" t="str">
        <f>REPLACE(INDEX(GroupVertices[Group],MATCH(Vertices[[#This Row],[Vertex]],GroupVertices[Vertex],0)),1,1,"")</f>
        <v>1</v>
      </c>
      <c r="BA139" s="48"/>
      <c r="BB139" s="48"/>
      <c r="BC139" s="48"/>
      <c r="BD139" s="48"/>
      <c r="BE139" s="48" t="s">
        <v>537</v>
      </c>
      <c r="BF139" s="48" t="s">
        <v>537</v>
      </c>
      <c r="BG139" s="116" t="s">
        <v>2804</v>
      </c>
      <c r="BH139" s="116" t="s">
        <v>2804</v>
      </c>
      <c r="BI139" s="116" t="s">
        <v>2913</v>
      </c>
      <c r="BJ139" s="116" t="s">
        <v>2913</v>
      </c>
      <c r="BK139" s="116">
        <v>1</v>
      </c>
      <c r="BL139" s="120">
        <v>1.8518518518518519</v>
      </c>
      <c r="BM139" s="116">
        <v>0</v>
      </c>
      <c r="BN139" s="120">
        <v>0</v>
      </c>
      <c r="BO139" s="116">
        <v>0</v>
      </c>
      <c r="BP139" s="120">
        <v>0</v>
      </c>
      <c r="BQ139" s="116">
        <v>53</v>
      </c>
      <c r="BR139" s="120">
        <v>98.14814814814815</v>
      </c>
      <c r="BS139" s="116">
        <v>54</v>
      </c>
      <c r="BT139" s="2"/>
      <c r="BU139" s="3"/>
      <c r="BV139" s="3"/>
      <c r="BW139" s="3"/>
      <c r="BX139" s="3"/>
    </row>
    <row r="140" spans="1:76" ht="15">
      <c r="A140" s="64" t="s">
        <v>339</v>
      </c>
      <c r="B140" s="65"/>
      <c r="C140" s="65" t="s">
        <v>64</v>
      </c>
      <c r="D140" s="66">
        <v>175.1968503937008</v>
      </c>
      <c r="E140" s="68"/>
      <c r="F140" s="100" t="s">
        <v>1911</v>
      </c>
      <c r="G140" s="65"/>
      <c r="H140" s="69" t="s">
        <v>339</v>
      </c>
      <c r="I140" s="70"/>
      <c r="J140" s="70"/>
      <c r="K140" s="69" t="s">
        <v>2243</v>
      </c>
      <c r="L140" s="73">
        <v>1</v>
      </c>
      <c r="M140" s="74">
        <v>990.8040771484375</v>
      </c>
      <c r="N140" s="74">
        <v>9200.7607421875</v>
      </c>
      <c r="O140" s="75"/>
      <c r="P140" s="76"/>
      <c r="Q140" s="76"/>
      <c r="R140" s="86"/>
      <c r="S140" s="48">
        <v>1</v>
      </c>
      <c r="T140" s="48">
        <v>1</v>
      </c>
      <c r="U140" s="49">
        <v>0</v>
      </c>
      <c r="V140" s="49">
        <v>0</v>
      </c>
      <c r="W140" s="49">
        <v>0</v>
      </c>
      <c r="X140" s="49">
        <v>0.999997</v>
      </c>
      <c r="Y140" s="49">
        <v>0</v>
      </c>
      <c r="Z140" s="49" t="s">
        <v>2358</v>
      </c>
      <c r="AA140" s="71">
        <v>140</v>
      </c>
      <c r="AB140" s="71"/>
      <c r="AC140" s="72"/>
      <c r="AD140" s="78" t="s">
        <v>1327</v>
      </c>
      <c r="AE140" s="78">
        <v>27</v>
      </c>
      <c r="AF140" s="78">
        <v>455</v>
      </c>
      <c r="AG140" s="78">
        <v>21532</v>
      </c>
      <c r="AH140" s="78">
        <v>0</v>
      </c>
      <c r="AI140" s="78"/>
      <c r="AJ140" s="78" t="s">
        <v>1484</v>
      </c>
      <c r="AK140" s="78"/>
      <c r="AL140" s="83" t="s">
        <v>1681</v>
      </c>
      <c r="AM140" s="78"/>
      <c r="AN140" s="80">
        <v>42009.47461805555</v>
      </c>
      <c r="AO140" s="83" t="s">
        <v>1816</v>
      </c>
      <c r="AP140" s="78" t="b">
        <v>0</v>
      </c>
      <c r="AQ140" s="78" t="b">
        <v>0</v>
      </c>
      <c r="AR140" s="78" t="b">
        <v>0</v>
      </c>
      <c r="AS140" s="78"/>
      <c r="AT140" s="78">
        <v>67</v>
      </c>
      <c r="AU140" s="83" t="s">
        <v>1854</v>
      </c>
      <c r="AV140" s="78" t="b">
        <v>0</v>
      </c>
      <c r="AW140" s="78" t="s">
        <v>1931</v>
      </c>
      <c r="AX140" s="83" t="s">
        <v>2069</v>
      </c>
      <c r="AY140" s="78" t="s">
        <v>66</v>
      </c>
      <c r="AZ140" s="78" t="str">
        <f>REPLACE(INDEX(GroupVertices[Group],MATCH(Vertices[[#This Row],[Vertex]],GroupVertices[Vertex],0)),1,1,"")</f>
        <v>1</v>
      </c>
      <c r="BA140" s="48" t="s">
        <v>508</v>
      </c>
      <c r="BB140" s="48" t="s">
        <v>508</v>
      </c>
      <c r="BC140" s="48" t="s">
        <v>523</v>
      </c>
      <c r="BD140" s="48" t="s">
        <v>523</v>
      </c>
      <c r="BE140" s="48"/>
      <c r="BF140" s="48"/>
      <c r="BG140" s="116" t="s">
        <v>2805</v>
      </c>
      <c r="BH140" s="116" t="s">
        <v>2805</v>
      </c>
      <c r="BI140" s="116" t="s">
        <v>2914</v>
      </c>
      <c r="BJ140" s="116" t="s">
        <v>2914</v>
      </c>
      <c r="BK140" s="116">
        <v>0</v>
      </c>
      <c r="BL140" s="120">
        <v>0</v>
      </c>
      <c r="BM140" s="116">
        <v>0</v>
      </c>
      <c r="BN140" s="120">
        <v>0</v>
      </c>
      <c r="BO140" s="116">
        <v>0</v>
      </c>
      <c r="BP140" s="120">
        <v>0</v>
      </c>
      <c r="BQ140" s="116">
        <v>15</v>
      </c>
      <c r="BR140" s="120">
        <v>100</v>
      </c>
      <c r="BS140" s="116">
        <v>15</v>
      </c>
      <c r="BT140" s="2"/>
      <c r="BU140" s="3"/>
      <c r="BV140" s="3"/>
      <c r="BW140" s="3"/>
      <c r="BX140" s="3"/>
    </row>
    <row r="141" spans="1:76" ht="15">
      <c r="A141" s="64" t="s">
        <v>340</v>
      </c>
      <c r="B141" s="65"/>
      <c r="C141" s="65" t="s">
        <v>64</v>
      </c>
      <c r="D141" s="66">
        <v>226.51793525809273</v>
      </c>
      <c r="E141" s="68"/>
      <c r="F141" s="100" t="s">
        <v>1912</v>
      </c>
      <c r="G141" s="65"/>
      <c r="H141" s="69" t="s">
        <v>340</v>
      </c>
      <c r="I141" s="70"/>
      <c r="J141" s="70"/>
      <c r="K141" s="69" t="s">
        <v>2244</v>
      </c>
      <c r="L141" s="73">
        <v>1</v>
      </c>
      <c r="M141" s="74">
        <v>9560.447265625</v>
      </c>
      <c r="N141" s="74">
        <v>2252.7158203125</v>
      </c>
      <c r="O141" s="75"/>
      <c r="P141" s="76"/>
      <c r="Q141" s="76"/>
      <c r="R141" s="86"/>
      <c r="S141" s="48">
        <v>0</v>
      </c>
      <c r="T141" s="48">
        <v>1</v>
      </c>
      <c r="U141" s="49">
        <v>0</v>
      </c>
      <c r="V141" s="49">
        <v>1</v>
      </c>
      <c r="W141" s="49">
        <v>0</v>
      </c>
      <c r="X141" s="49">
        <v>0.999997</v>
      </c>
      <c r="Y141" s="49">
        <v>0</v>
      </c>
      <c r="Z141" s="49">
        <v>0</v>
      </c>
      <c r="AA141" s="71">
        <v>141</v>
      </c>
      <c r="AB141" s="71"/>
      <c r="AC141" s="72"/>
      <c r="AD141" s="78" t="s">
        <v>1328</v>
      </c>
      <c r="AE141" s="78">
        <v>2036</v>
      </c>
      <c r="AF141" s="78">
        <v>2205</v>
      </c>
      <c r="AG141" s="78">
        <v>7094</v>
      </c>
      <c r="AH141" s="78">
        <v>4814</v>
      </c>
      <c r="AI141" s="78"/>
      <c r="AJ141" s="78" t="s">
        <v>1485</v>
      </c>
      <c r="AK141" s="78" t="s">
        <v>1603</v>
      </c>
      <c r="AL141" s="83" t="s">
        <v>1682</v>
      </c>
      <c r="AM141" s="78"/>
      <c r="AN141" s="80">
        <v>41046.58084490741</v>
      </c>
      <c r="AO141" s="83" t="s">
        <v>1817</v>
      </c>
      <c r="AP141" s="78" t="b">
        <v>0</v>
      </c>
      <c r="AQ141" s="78" t="b">
        <v>0</v>
      </c>
      <c r="AR141" s="78" t="b">
        <v>0</v>
      </c>
      <c r="AS141" s="78"/>
      <c r="AT141" s="78">
        <v>45</v>
      </c>
      <c r="AU141" s="83" t="s">
        <v>1858</v>
      </c>
      <c r="AV141" s="78" t="b">
        <v>0</v>
      </c>
      <c r="AW141" s="78" t="s">
        <v>1931</v>
      </c>
      <c r="AX141" s="83" t="s">
        <v>2070</v>
      </c>
      <c r="AY141" s="78" t="s">
        <v>66</v>
      </c>
      <c r="AZ141" s="78" t="str">
        <f>REPLACE(INDEX(GroupVertices[Group],MATCH(Vertices[[#This Row],[Vertex]],GroupVertices[Vertex],0)),1,1,"")</f>
        <v>17</v>
      </c>
      <c r="BA141" s="48"/>
      <c r="BB141" s="48"/>
      <c r="BC141" s="48"/>
      <c r="BD141" s="48"/>
      <c r="BE141" s="48"/>
      <c r="BF141" s="48"/>
      <c r="BG141" s="116" t="s">
        <v>2806</v>
      </c>
      <c r="BH141" s="116" t="s">
        <v>2806</v>
      </c>
      <c r="BI141" s="116" t="s">
        <v>2915</v>
      </c>
      <c r="BJ141" s="116" t="s">
        <v>2915</v>
      </c>
      <c r="BK141" s="116">
        <v>0</v>
      </c>
      <c r="BL141" s="120">
        <v>0</v>
      </c>
      <c r="BM141" s="116">
        <v>0</v>
      </c>
      <c r="BN141" s="120">
        <v>0</v>
      </c>
      <c r="BO141" s="116">
        <v>0</v>
      </c>
      <c r="BP141" s="120">
        <v>0</v>
      </c>
      <c r="BQ141" s="116">
        <v>9</v>
      </c>
      <c r="BR141" s="120">
        <v>100</v>
      </c>
      <c r="BS141" s="116">
        <v>9</v>
      </c>
      <c r="BT141" s="2"/>
      <c r="BU141" s="3"/>
      <c r="BV141" s="3"/>
      <c r="BW141" s="3"/>
      <c r="BX141" s="3"/>
    </row>
    <row r="142" spans="1:76" ht="15">
      <c r="A142" s="64" t="s">
        <v>381</v>
      </c>
      <c r="B142" s="65"/>
      <c r="C142" s="65" t="s">
        <v>64</v>
      </c>
      <c r="D142" s="66">
        <v>514.1799475065617</v>
      </c>
      <c r="E142" s="68"/>
      <c r="F142" s="100" t="s">
        <v>1913</v>
      </c>
      <c r="G142" s="65"/>
      <c r="H142" s="69" t="s">
        <v>381</v>
      </c>
      <c r="I142" s="70"/>
      <c r="J142" s="70"/>
      <c r="K142" s="69" t="s">
        <v>2245</v>
      </c>
      <c r="L142" s="73">
        <v>1</v>
      </c>
      <c r="M142" s="74">
        <v>9560.447265625</v>
      </c>
      <c r="N142" s="74">
        <v>2876.182861328125</v>
      </c>
      <c r="O142" s="75"/>
      <c r="P142" s="76"/>
      <c r="Q142" s="76"/>
      <c r="R142" s="86"/>
      <c r="S142" s="48">
        <v>1</v>
      </c>
      <c r="T142" s="48">
        <v>0</v>
      </c>
      <c r="U142" s="49">
        <v>0</v>
      </c>
      <c r="V142" s="49">
        <v>1</v>
      </c>
      <c r="W142" s="49">
        <v>0</v>
      </c>
      <c r="X142" s="49">
        <v>0.999997</v>
      </c>
      <c r="Y142" s="49">
        <v>0</v>
      </c>
      <c r="Z142" s="49">
        <v>0</v>
      </c>
      <c r="AA142" s="71">
        <v>142</v>
      </c>
      <c r="AB142" s="71"/>
      <c r="AC142" s="72"/>
      <c r="AD142" s="78" t="s">
        <v>1329</v>
      </c>
      <c r="AE142" s="78">
        <v>11402</v>
      </c>
      <c r="AF142" s="78">
        <v>12014</v>
      </c>
      <c r="AG142" s="78">
        <v>11984</v>
      </c>
      <c r="AH142" s="78">
        <v>57381</v>
      </c>
      <c r="AI142" s="78"/>
      <c r="AJ142" s="78" t="s">
        <v>1486</v>
      </c>
      <c r="AK142" s="78" t="s">
        <v>1604</v>
      </c>
      <c r="AL142" s="83" t="s">
        <v>1683</v>
      </c>
      <c r="AM142" s="78"/>
      <c r="AN142" s="80">
        <v>43311.765694444446</v>
      </c>
      <c r="AO142" s="83" t="s">
        <v>1818</v>
      </c>
      <c r="AP142" s="78" t="b">
        <v>1</v>
      </c>
      <c r="AQ142" s="78" t="b">
        <v>0</v>
      </c>
      <c r="AR142" s="78" t="b">
        <v>0</v>
      </c>
      <c r="AS142" s="78"/>
      <c r="AT142" s="78">
        <v>48</v>
      </c>
      <c r="AU142" s="78"/>
      <c r="AV142" s="78" t="b">
        <v>0</v>
      </c>
      <c r="AW142" s="78" t="s">
        <v>1931</v>
      </c>
      <c r="AX142" s="83" t="s">
        <v>2071</v>
      </c>
      <c r="AY142" s="78" t="s">
        <v>65</v>
      </c>
      <c r="AZ142" s="78" t="str">
        <f>REPLACE(INDEX(GroupVertices[Group],MATCH(Vertices[[#This Row],[Vertex]],GroupVertices[Vertex],0)),1,1,"")</f>
        <v>17</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341</v>
      </c>
      <c r="B143" s="65"/>
      <c r="C143" s="65" t="s">
        <v>64</v>
      </c>
      <c r="D143" s="66">
        <v>315.3767279090114</v>
      </c>
      <c r="E143" s="68"/>
      <c r="F143" s="100" t="s">
        <v>678</v>
      </c>
      <c r="G143" s="65"/>
      <c r="H143" s="69" t="s">
        <v>341</v>
      </c>
      <c r="I143" s="70"/>
      <c r="J143" s="70"/>
      <c r="K143" s="69" t="s">
        <v>2246</v>
      </c>
      <c r="L143" s="73">
        <v>1</v>
      </c>
      <c r="M143" s="74">
        <v>5958.69287109375</v>
      </c>
      <c r="N143" s="74">
        <v>1573.90185546875</v>
      </c>
      <c r="O143" s="75"/>
      <c r="P143" s="76"/>
      <c r="Q143" s="76"/>
      <c r="R143" s="86"/>
      <c r="S143" s="48">
        <v>0</v>
      </c>
      <c r="T143" s="48">
        <v>1</v>
      </c>
      <c r="U143" s="49">
        <v>0</v>
      </c>
      <c r="V143" s="49">
        <v>0.142857</v>
      </c>
      <c r="W143" s="49">
        <v>0</v>
      </c>
      <c r="X143" s="49">
        <v>0.595236</v>
      </c>
      <c r="Y143" s="49">
        <v>0</v>
      </c>
      <c r="Z143" s="49">
        <v>0</v>
      </c>
      <c r="AA143" s="71">
        <v>143</v>
      </c>
      <c r="AB143" s="71"/>
      <c r="AC143" s="72"/>
      <c r="AD143" s="78" t="s">
        <v>1330</v>
      </c>
      <c r="AE143" s="78">
        <v>641</v>
      </c>
      <c r="AF143" s="78">
        <v>5235</v>
      </c>
      <c r="AG143" s="78">
        <v>60461</v>
      </c>
      <c r="AH143" s="78">
        <v>39430</v>
      </c>
      <c r="AI143" s="78"/>
      <c r="AJ143" s="78" t="s">
        <v>1487</v>
      </c>
      <c r="AK143" s="78" t="s">
        <v>1605</v>
      </c>
      <c r="AL143" s="83" t="s">
        <v>1684</v>
      </c>
      <c r="AM143" s="78"/>
      <c r="AN143" s="80">
        <v>41467.46498842593</v>
      </c>
      <c r="AO143" s="83" t="s">
        <v>1819</v>
      </c>
      <c r="AP143" s="78" t="b">
        <v>0</v>
      </c>
      <c r="AQ143" s="78" t="b">
        <v>0</v>
      </c>
      <c r="AR143" s="78" t="b">
        <v>1</v>
      </c>
      <c r="AS143" s="78"/>
      <c r="AT143" s="78">
        <v>187</v>
      </c>
      <c r="AU143" s="83" t="s">
        <v>1852</v>
      </c>
      <c r="AV143" s="78" t="b">
        <v>0</v>
      </c>
      <c r="AW143" s="78" t="s">
        <v>1931</v>
      </c>
      <c r="AX143" s="83" t="s">
        <v>2072</v>
      </c>
      <c r="AY143" s="78" t="s">
        <v>66</v>
      </c>
      <c r="AZ143" s="78" t="str">
        <f>REPLACE(INDEX(GroupVertices[Group],MATCH(Vertices[[#This Row],[Vertex]],GroupVertices[Vertex],0)),1,1,"")</f>
        <v>9</v>
      </c>
      <c r="BA143" s="48"/>
      <c r="BB143" s="48"/>
      <c r="BC143" s="48"/>
      <c r="BD143" s="48"/>
      <c r="BE143" s="48" t="s">
        <v>538</v>
      </c>
      <c r="BF143" s="48" t="s">
        <v>538</v>
      </c>
      <c r="BG143" s="116" t="s">
        <v>2807</v>
      </c>
      <c r="BH143" s="116" t="s">
        <v>2807</v>
      </c>
      <c r="BI143" s="116" t="s">
        <v>2916</v>
      </c>
      <c r="BJ143" s="116" t="s">
        <v>2916</v>
      </c>
      <c r="BK143" s="116">
        <v>0</v>
      </c>
      <c r="BL143" s="120">
        <v>0</v>
      </c>
      <c r="BM143" s="116">
        <v>0</v>
      </c>
      <c r="BN143" s="120">
        <v>0</v>
      </c>
      <c r="BO143" s="116">
        <v>0</v>
      </c>
      <c r="BP143" s="120">
        <v>0</v>
      </c>
      <c r="BQ143" s="116">
        <v>17</v>
      </c>
      <c r="BR143" s="120">
        <v>100</v>
      </c>
      <c r="BS143" s="116">
        <v>17</v>
      </c>
      <c r="BT143" s="2"/>
      <c r="BU143" s="3"/>
      <c r="BV143" s="3"/>
      <c r="BW143" s="3"/>
      <c r="BX143" s="3"/>
    </row>
    <row r="144" spans="1:76" ht="15">
      <c r="A144" s="64" t="s">
        <v>344</v>
      </c>
      <c r="B144" s="65"/>
      <c r="C144" s="65" t="s">
        <v>64</v>
      </c>
      <c r="D144" s="66">
        <v>189.62540682414698</v>
      </c>
      <c r="E144" s="68"/>
      <c r="F144" s="100" t="s">
        <v>1914</v>
      </c>
      <c r="G144" s="65"/>
      <c r="H144" s="69" t="s">
        <v>344</v>
      </c>
      <c r="I144" s="70"/>
      <c r="J144" s="70"/>
      <c r="K144" s="69" t="s">
        <v>2247</v>
      </c>
      <c r="L144" s="73">
        <v>306.2824427480916</v>
      </c>
      <c r="M144" s="74">
        <v>6289.1494140625</v>
      </c>
      <c r="N144" s="74">
        <v>1273.1651611328125</v>
      </c>
      <c r="O144" s="75"/>
      <c r="P144" s="76"/>
      <c r="Q144" s="76"/>
      <c r="R144" s="86"/>
      <c r="S144" s="48">
        <v>5</v>
      </c>
      <c r="T144" s="48">
        <v>1</v>
      </c>
      <c r="U144" s="49">
        <v>12</v>
      </c>
      <c r="V144" s="49">
        <v>0.25</v>
      </c>
      <c r="W144" s="49">
        <v>0</v>
      </c>
      <c r="X144" s="49">
        <v>2.619039</v>
      </c>
      <c r="Y144" s="49">
        <v>0</v>
      </c>
      <c r="Z144" s="49">
        <v>0</v>
      </c>
      <c r="AA144" s="71">
        <v>144</v>
      </c>
      <c r="AB144" s="71"/>
      <c r="AC144" s="72"/>
      <c r="AD144" s="78" t="s">
        <v>1331</v>
      </c>
      <c r="AE144" s="78">
        <v>671</v>
      </c>
      <c r="AF144" s="78">
        <v>947</v>
      </c>
      <c r="AG144" s="78">
        <v>8257</v>
      </c>
      <c r="AH144" s="78">
        <v>12543</v>
      </c>
      <c r="AI144" s="78"/>
      <c r="AJ144" s="78" t="s">
        <v>1488</v>
      </c>
      <c r="AK144" s="78" t="s">
        <v>1606</v>
      </c>
      <c r="AL144" s="78"/>
      <c r="AM144" s="78"/>
      <c r="AN144" s="80">
        <v>39913.57021990741</v>
      </c>
      <c r="AO144" s="83" t="s">
        <v>1820</v>
      </c>
      <c r="AP144" s="78" t="b">
        <v>0</v>
      </c>
      <c r="AQ144" s="78" t="b">
        <v>0</v>
      </c>
      <c r="AR144" s="78" t="b">
        <v>1</v>
      </c>
      <c r="AS144" s="78"/>
      <c r="AT144" s="78">
        <v>6</v>
      </c>
      <c r="AU144" s="83" t="s">
        <v>1863</v>
      </c>
      <c r="AV144" s="78" t="b">
        <v>0</v>
      </c>
      <c r="AW144" s="78" t="s">
        <v>1931</v>
      </c>
      <c r="AX144" s="83" t="s">
        <v>2073</v>
      </c>
      <c r="AY144" s="78" t="s">
        <v>66</v>
      </c>
      <c r="AZ144" s="78" t="str">
        <f>REPLACE(INDEX(GroupVertices[Group],MATCH(Vertices[[#This Row],[Vertex]],GroupVertices[Vertex],0)),1,1,"")</f>
        <v>9</v>
      </c>
      <c r="BA144" s="48"/>
      <c r="BB144" s="48"/>
      <c r="BC144" s="48"/>
      <c r="BD144" s="48"/>
      <c r="BE144" s="48" t="s">
        <v>538</v>
      </c>
      <c r="BF144" s="48" t="s">
        <v>538</v>
      </c>
      <c r="BG144" s="116" t="s">
        <v>2530</v>
      </c>
      <c r="BH144" s="116" t="s">
        <v>2530</v>
      </c>
      <c r="BI144" s="116" t="s">
        <v>2645</v>
      </c>
      <c r="BJ144" s="116" t="s">
        <v>2645</v>
      </c>
      <c r="BK144" s="116">
        <v>0</v>
      </c>
      <c r="BL144" s="120">
        <v>0</v>
      </c>
      <c r="BM144" s="116">
        <v>0</v>
      </c>
      <c r="BN144" s="120">
        <v>0</v>
      </c>
      <c r="BO144" s="116">
        <v>0</v>
      </c>
      <c r="BP144" s="120">
        <v>0</v>
      </c>
      <c r="BQ144" s="116">
        <v>15</v>
      </c>
      <c r="BR144" s="120">
        <v>100</v>
      </c>
      <c r="BS144" s="116">
        <v>15</v>
      </c>
      <c r="BT144" s="2"/>
      <c r="BU144" s="3"/>
      <c r="BV144" s="3"/>
      <c r="BW144" s="3"/>
      <c r="BX144" s="3"/>
    </row>
    <row r="145" spans="1:76" ht="15">
      <c r="A145" s="64" t="s">
        <v>342</v>
      </c>
      <c r="B145" s="65"/>
      <c r="C145" s="65" t="s">
        <v>64</v>
      </c>
      <c r="D145" s="66">
        <v>261.3282939632546</v>
      </c>
      <c r="E145" s="68"/>
      <c r="F145" s="100" t="s">
        <v>679</v>
      </c>
      <c r="G145" s="65"/>
      <c r="H145" s="69" t="s">
        <v>342</v>
      </c>
      <c r="I145" s="70"/>
      <c r="J145" s="70"/>
      <c r="K145" s="69" t="s">
        <v>2248</v>
      </c>
      <c r="L145" s="73">
        <v>1</v>
      </c>
      <c r="M145" s="74">
        <v>6271.4189453125</v>
      </c>
      <c r="N145" s="74">
        <v>352.9058837890625</v>
      </c>
      <c r="O145" s="75"/>
      <c r="P145" s="76"/>
      <c r="Q145" s="76"/>
      <c r="R145" s="86"/>
      <c r="S145" s="48">
        <v>0</v>
      </c>
      <c r="T145" s="48">
        <v>1</v>
      </c>
      <c r="U145" s="49">
        <v>0</v>
      </c>
      <c r="V145" s="49">
        <v>0.142857</v>
      </c>
      <c r="W145" s="49">
        <v>0</v>
      </c>
      <c r="X145" s="49">
        <v>0.595236</v>
      </c>
      <c r="Y145" s="49">
        <v>0</v>
      </c>
      <c r="Z145" s="49">
        <v>0</v>
      </c>
      <c r="AA145" s="71">
        <v>145</v>
      </c>
      <c r="AB145" s="71"/>
      <c r="AC145" s="72"/>
      <c r="AD145" s="78" t="s">
        <v>1332</v>
      </c>
      <c r="AE145" s="78">
        <v>428</v>
      </c>
      <c r="AF145" s="78">
        <v>3392</v>
      </c>
      <c r="AG145" s="78">
        <v>61331</v>
      </c>
      <c r="AH145" s="78">
        <v>39923</v>
      </c>
      <c r="AI145" s="78"/>
      <c r="AJ145" s="78" t="s">
        <v>1489</v>
      </c>
      <c r="AK145" s="78" t="s">
        <v>1607</v>
      </c>
      <c r="AL145" s="78"/>
      <c r="AM145" s="78"/>
      <c r="AN145" s="80">
        <v>41235.5021875</v>
      </c>
      <c r="AO145" s="83" t="s">
        <v>1821</v>
      </c>
      <c r="AP145" s="78" t="b">
        <v>0</v>
      </c>
      <c r="AQ145" s="78" t="b">
        <v>0</v>
      </c>
      <c r="AR145" s="78" t="b">
        <v>0</v>
      </c>
      <c r="AS145" s="78"/>
      <c r="AT145" s="78">
        <v>60</v>
      </c>
      <c r="AU145" s="83" t="s">
        <v>1852</v>
      </c>
      <c r="AV145" s="78" t="b">
        <v>0</v>
      </c>
      <c r="AW145" s="78" t="s">
        <v>1931</v>
      </c>
      <c r="AX145" s="83" t="s">
        <v>2074</v>
      </c>
      <c r="AY145" s="78" t="s">
        <v>66</v>
      </c>
      <c r="AZ145" s="78" t="str">
        <f>REPLACE(INDEX(GroupVertices[Group],MATCH(Vertices[[#This Row],[Vertex]],GroupVertices[Vertex],0)),1,1,"")</f>
        <v>9</v>
      </c>
      <c r="BA145" s="48"/>
      <c r="BB145" s="48"/>
      <c r="BC145" s="48"/>
      <c r="BD145" s="48"/>
      <c r="BE145" s="48" t="s">
        <v>538</v>
      </c>
      <c r="BF145" s="48" t="s">
        <v>538</v>
      </c>
      <c r="BG145" s="116" t="s">
        <v>2807</v>
      </c>
      <c r="BH145" s="116" t="s">
        <v>2807</v>
      </c>
      <c r="BI145" s="116" t="s">
        <v>2916</v>
      </c>
      <c r="BJ145" s="116" t="s">
        <v>2916</v>
      </c>
      <c r="BK145" s="116">
        <v>0</v>
      </c>
      <c r="BL145" s="120">
        <v>0</v>
      </c>
      <c r="BM145" s="116">
        <v>0</v>
      </c>
      <c r="BN145" s="120">
        <v>0</v>
      </c>
      <c r="BO145" s="116">
        <v>0</v>
      </c>
      <c r="BP145" s="120">
        <v>0</v>
      </c>
      <c r="BQ145" s="116">
        <v>17</v>
      </c>
      <c r="BR145" s="120">
        <v>100</v>
      </c>
      <c r="BS145" s="116">
        <v>17</v>
      </c>
      <c r="BT145" s="2"/>
      <c r="BU145" s="3"/>
      <c r="BV145" s="3"/>
      <c r="BW145" s="3"/>
      <c r="BX145" s="3"/>
    </row>
    <row r="146" spans="1:76" ht="15">
      <c r="A146" s="64" t="s">
        <v>343</v>
      </c>
      <c r="B146" s="65"/>
      <c r="C146" s="65" t="s">
        <v>64</v>
      </c>
      <c r="D146" s="66">
        <v>173.52524934383203</v>
      </c>
      <c r="E146" s="68"/>
      <c r="F146" s="100" t="s">
        <v>680</v>
      </c>
      <c r="G146" s="65"/>
      <c r="H146" s="69" t="s">
        <v>343</v>
      </c>
      <c r="I146" s="70"/>
      <c r="J146" s="70"/>
      <c r="K146" s="69" t="s">
        <v>2249</v>
      </c>
      <c r="L146" s="73">
        <v>1</v>
      </c>
      <c r="M146" s="74">
        <v>5606.9765625</v>
      </c>
      <c r="N146" s="74">
        <v>1893.92822265625</v>
      </c>
      <c r="O146" s="75"/>
      <c r="P146" s="76"/>
      <c r="Q146" s="76"/>
      <c r="R146" s="86"/>
      <c r="S146" s="48">
        <v>0</v>
      </c>
      <c r="T146" s="48">
        <v>1</v>
      </c>
      <c r="U146" s="49">
        <v>0</v>
      </c>
      <c r="V146" s="49">
        <v>0.142857</v>
      </c>
      <c r="W146" s="49">
        <v>0</v>
      </c>
      <c r="X146" s="49">
        <v>0.595236</v>
      </c>
      <c r="Y146" s="49">
        <v>0</v>
      </c>
      <c r="Z146" s="49">
        <v>0</v>
      </c>
      <c r="AA146" s="71">
        <v>146</v>
      </c>
      <c r="AB146" s="71"/>
      <c r="AC146" s="72"/>
      <c r="AD146" s="78" t="s">
        <v>1333</v>
      </c>
      <c r="AE146" s="78">
        <v>0</v>
      </c>
      <c r="AF146" s="78">
        <v>398</v>
      </c>
      <c r="AG146" s="78">
        <v>7635</v>
      </c>
      <c r="AH146" s="78">
        <v>196</v>
      </c>
      <c r="AI146" s="78"/>
      <c r="AJ146" s="78" t="s">
        <v>1490</v>
      </c>
      <c r="AK146" s="78" t="s">
        <v>1608</v>
      </c>
      <c r="AL146" s="78"/>
      <c r="AM146" s="78"/>
      <c r="AN146" s="80">
        <v>43645.91556712963</v>
      </c>
      <c r="AO146" s="83" t="s">
        <v>1822</v>
      </c>
      <c r="AP146" s="78" t="b">
        <v>0</v>
      </c>
      <c r="AQ146" s="78" t="b">
        <v>0</v>
      </c>
      <c r="AR146" s="78" t="b">
        <v>0</v>
      </c>
      <c r="AS146" s="78"/>
      <c r="AT146" s="78">
        <v>1</v>
      </c>
      <c r="AU146" s="83" t="s">
        <v>1852</v>
      </c>
      <c r="AV146" s="78" t="b">
        <v>0</v>
      </c>
      <c r="AW146" s="78" t="s">
        <v>1931</v>
      </c>
      <c r="AX146" s="83" t="s">
        <v>2075</v>
      </c>
      <c r="AY146" s="78" t="s">
        <v>66</v>
      </c>
      <c r="AZ146" s="78" t="str">
        <f>REPLACE(INDEX(GroupVertices[Group],MATCH(Vertices[[#This Row],[Vertex]],GroupVertices[Vertex],0)),1,1,"")</f>
        <v>9</v>
      </c>
      <c r="BA146" s="48"/>
      <c r="BB146" s="48"/>
      <c r="BC146" s="48"/>
      <c r="BD146" s="48"/>
      <c r="BE146" s="48" t="s">
        <v>538</v>
      </c>
      <c r="BF146" s="48" t="s">
        <v>538</v>
      </c>
      <c r="BG146" s="116" t="s">
        <v>2807</v>
      </c>
      <c r="BH146" s="116" t="s">
        <v>2807</v>
      </c>
      <c r="BI146" s="116" t="s">
        <v>2916</v>
      </c>
      <c r="BJ146" s="116" t="s">
        <v>2916</v>
      </c>
      <c r="BK146" s="116">
        <v>0</v>
      </c>
      <c r="BL146" s="120">
        <v>0</v>
      </c>
      <c r="BM146" s="116">
        <v>0</v>
      </c>
      <c r="BN146" s="120">
        <v>0</v>
      </c>
      <c r="BO146" s="116">
        <v>0</v>
      </c>
      <c r="BP146" s="120">
        <v>0</v>
      </c>
      <c r="BQ146" s="116">
        <v>17</v>
      </c>
      <c r="BR146" s="120">
        <v>100</v>
      </c>
      <c r="BS146" s="116">
        <v>17</v>
      </c>
      <c r="BT146" s="2"/>
      <c r="BU146" s="3"/>
      <c r="BV146" s="3"/>
      <c r="BW146" s="3"/>
      <c r="BX146" s="3"/>
    </row>
    <row r="147" spans="1:76" ht="15">
      <c r="A147" s="64" t="s">
        <v>345</v>
      </c>
      <c r="B147" s="65"/>
      <c r="C147" s="65" t="s">
        <v>64</v>
      </c>
      <c r="D147" s="66">
        <v>162.08797900262468</v>
      </c>
      <c r="E147" s="68"/>
      <c r="F147" s="100" t="s">
        <v>681</v>
      </c>
      <c r="G147" s="65"/>
      <c r="H147" s="69" t="s">
        <v>345</v>
      </c>
      <c r="I147" s="70"/>
      <c r="J147" s="70"/>
      <c r="K147" s="69" t="s">
        <v>2250</v>
      </c>
      <c r="L147" s="73">
        <v>1</v>
      </c>
      <c r="M147" s="74">
        <v>6847.91796875</v>
      </c>
      <c r="N147" s="74">
        <v>1701.1517333984375</v>
      </c>
      <c r="O147" s="75"/>
      <c r="P147" s="76"/>
      <c r="Q147" s="76"/>
      <c r="R147" s="86"/>
      <c r="S147" s="48">
        <v>0</v>
      </c>
      <c r="T147" s="48">
        <v>1</v>
      </c>
      <c r="U147" s="49">
        <v>0</v>
      </c>
      <c r="V147" s="49">
        <v>0.142857</v>
      </c>
      <c r="W147" s="49">
        <v>0</v>
      </c>
      <c r="X147" s="49">
        <v>0.595236</v>
      </c>
      <c r="Y147" s="49">
        <v>0</v>
      </c>
      <c r="Z147" s="49">
        <v>0</v>
      </c>
      <c r="AA147" s="71">
        <v>147</v>
      </c>
      <c r="AB147" s="71"/>
      <c r="AC147" s="72"/>
      <c r="AD147" s="78" t="s">
        <v>1334</v>
      </c>
      <c r="AE147" s="78">
        <v>105</v>
      </c>
      <c r="AF147" s="78">
        <v>8</v>
      </c>
      <c r="AG147" s="78">
        <v>198</v>
      </c>
      <c r="AH147" s="78">
        <v>589</v>
      </c>
      <c r="AI147" s="78"/>
      <c r="AJ147" s="78" t="s">
        <v>1491</v>
      </c>
      <c r="AK147" s="78" t="s">
        <v>1606</v>
      </c>
      <c r="AL147" s="78"/>
      <c r="AM147" s="78"/>
      <c r="AN147" s="80">
        <v>43652.61201388889</v>
      </c>
      <c r="AO147" s="83" t="s">
        <v>1823</v>
      </c>
      <c r="AP147" s="78" t="b">
        <v>1</v>
      </c>
      <c r="AQ147" s="78" t="b">
        <v>0</v>
      </c>
      <c r="AR147" s="78" t="b">
        <v>1</v>
      </c>
      <c r="AS147" s="78"/>
      <c r="AT147" s="78">
        <v>0</v>
      </c>
      <c r="AU147" s="78"/>
      <c r="AV147" s="78" t="b">
        <v>0</v>
      </c>
      <c r="AW147" s="78" t="s">
        <v>1931</v>
      </c>
      <c r="AX147" s="83" t="s">
        <v>2076</v>
      </c>
      <c r="AY147" s="78" t="s">
        <v>66</v>
      </c>
      <c r="AZ147" s="78" t="str">
        <f>REPLACE(INDEX(GroupVertices[Group],MATCH(Vertices[[#This Row],[Vertex]],GroupVertices[Vertex],0)),1,1,"")</f>
        <v>9</v>
      </c>
      <c r="BA147" s="48"/>
      <c r="BB147" s="48"/>
      <c r="BC147" s="48"/>
      <c r="BD147" s="48"/>
      <c r="BE147" s="48" t="s">
        <v>538</v>
      </c>
      <c r="BF147" s="48" t="s">
        <v>538</v>
      </c>
      <c r="BG147" s="116" t="s">
        <v>2807</v>
      </c>
      <c r="BH147" s="116" t="s">
        <v>2807</v>
      </c>
      <c r="BI147" s="116" t="s">
        <v>2916</v>
      </c>
      <c r="BJ147" s="116" t="s">
        <v>2916</v>
      </c>
      <c r="BK147" s="116">
        <v>0</v>
      </c>
      <c r="BL147" s="120">
        <v>0</v>
      </c>
      <c r="BM147" s="116">
        <v>0</v>
      </c>
      <c r="BN147" s="120">
        <v>0</v>
      </c>
      <c r="BO147" s="116">
        <v>0</v>
      </c>
      <c r="BP147" s="120">
        <v>0</v>
      </c>
      <c r="BQ147" s="116">
        <v>17</v>
      </c>
      <c r="BR147" s="120">
        <v>100</v>
      </c>
      <c r="BS147" s="116">
        <v>17</v>
      </c>
      <c r="BT147" s="2"/>
      <c r="BU147" s="3"/>
      <c r="BV147" s="3"/>
      <c r="BW147" s="3"/>
      <c r="BX147" s="3"/>
    </row>
    <row r="148" spans="1:76" ht="15">
      <c r="A148" s="64" t="s">
        <v>346</v>
      </c>
      <c r="B148" s="65"/>
      <c r="C148" s="65" t="s">
        <v>64</v>
      </c>
      <c r="D148" s="66">
        <v>162.52787401574804</v>
      </c>
      <c r="E148" s="68"/>
      <c r="F148" s="100" t="s">
        <v>682</v>
      </c>
      <c r="G148" s="65"/>
      <c r="H148" s="69" t="s">
        <v>346</v>
      </c>
      <c r="I148" s="70"/>
      <c r="J148" s="70"/>
      <c r="K148" s="69" t="s">
        <v>2251</v>
      </c>
      <c r="L148" s="73">
        <v>1</v>
      </c>
      <c r="M148" s="74">
        <v>460.2095642089844</v>
      </c>
      <c r="N148" s="74">
        <v>9200.7607421875</v>
      </c>
      <c r="O148" s="75"/>
      <c r="P148" s="76"/>
      <c r="Q148" s="76"/>
      <c r="R148" s="86"/>
      <c r="S148" s="48">
        <v>1</v>
      </c>
      <c r="T148" s="48">
        <v>1</v>
      </c>
      <c r="U148" s="49">
        <v>0</v>
      </c>
      <c r="V148" s="49">
        <v>0</v>
      </c>
      <c r="W148" s="49">
        <v>0</v>
      </c>
      <c r="X148" s="49">
        <v>0.999997</v>
      </c>
      <c r="Y148" s="49">
        <v>0</v>
      </c>
      <c r="Z148" s="49" t="s">
        <v>2358</v>
      </c>
      <c r="AA148" s="71">
        <v>148</v>
      </c>
      <c r="AB148" s="71"/>
      <c r="AC148" s="72"/>
      <c r="AD148" s="78" t="s">
        <v>1335</v>
      </c>
      <c r="AE148" s="78">
        <v>48</v>
      </c>
      <c r="AF148" s="78">
        <v>23</v>
      </c>
      <c r="AG148" s="78">
        <v>1679</v>
      </c>
      <c r="AH148" s="78">
        <v>0</v>
      </c>
      <c r="AI148" s="78"/>
      <c r="AJ148" s="78" t="s">
        <v>1492</v>
      </c>
      <c r="AK148" s="78" t="s">
        <v>1609</v>
      </c>
      <c r="AL148" s="78"/>
      <c r="AM148" s="78"/>
      <c r="AN148" s="80">
        <v>43595.731041666666</v>
      </c>
      <c r="AO148" s="83" t="s">
        <v>1824</v>
      </c>
      <c r="AP148" s="78" t="b">
        <v>1</v>
      </c>
      <c r="AQ148" s="78" t="b">
        <v>0</v>
      </c>
      <c r="AR148" s="78" t="b">
        <v>0</v>
      </c>
      <c r="AS148" s="78"/>
      <c r="AT148" s="78">
        <v>0</v>
      </c>
      <c r="AU148" s="78"/>
      <c r="AV148" s="78" t="b">
        <v>0</v>
      </c>
      <c r="AW148" s="78" t="s">
        <v>1931</v>
      </c>
      <c r="AX148" s="83" t="s">
        <v>2077</v>
      </c>
      <c r="AY148" s="78" t="s">
        <v>66</v>
      </c>
      <c r="AZ148" s="78" t="str">
        <f>REPLACE(INDEX(GroupVertices[Group],MATCH(Vertices[[#This Row],[Vertex]],GroupVertices[Vertex],0)),1,1,"")</f>
        <v>1</v>
      </c>
      <c r="BA148" s="48" t="s">
        <v>500</v>
      </c>
      <c r="BB148" s="48" t="s">
        <v>2726</v>
      </c>
      <c r="BC148" s="48" t="s">
        <v>521</v>
      </c>
      <c r="BD148" s="48" t="s">
        <v>521</v>
      </c>
      <c r="BE148" s="48"/>
      <c r="BF148" s="48"/>
      <c r="BG148" s="116" t="s">
        <v>1083</v>
      </c>
      <c r="BH148" s="116" t="s">
        <v>1083</v>
      </c>
      <c r="BI148" s="116" t="s">
        <v>1083</v>
      </c>
      <c r="BJ148" s="116" t="s">
        <v>1083</v>
      </c>
      <c r="BK148" s="116">
        <v>0</v>
      </c>
      <c r="BL148" s="120">
        <v>0</v>
      </c>
      <c r="BM148" s="116">
        <v>0</v>
      </c>
      <c r="BN148" s="120">
        <v>0</v>
      </c>
      <c r="BO148" s="116">
        <v>0</v>
      </c>
      <c r="BP148" s="120">
        <v>0</v>
      </c>
      <c r="BQ148" s="116">
        <v>0</v>
      </c>
      <c r="BR148" s="120">
        <v>0</v>
      </c>
      <c r="BS148" s="116">
        <v>0</v>
      </c>
      <c r="BT148" s="2"/>
      <c r="BU148" s="3"/>
      <c r="BV148" s="3"/>
      <c r="BW148" s="3"/>
      <c r="BX148" s="3"/>
    </row>
    <row r="149" spans="1:76" ht="15">
      <c r="A149" s="64" t="s">
        <v>347</v>
      </c>
      <c r="B149" s="65"/>
      <c r="C149" s="65" t="s">
        <v>64</v>
      </c>
      <c r="D149" s="66">
        <v>162.17595800524936</v>
      </c>
      <c r="E149" s="68"/>
      <c r="F149" s="100" t="s">
        <v>683</v>
      </c>
      <c r="G149" s="65"/>
      <c r="H149" s="69" t="s">
        <v>347</v>
      </c>
      <c r="I149" s="70"/>
      <c r="J149" s="70"/>
      <c r="K149" s="69" t="s">
        <v>2252</v>
      </c>
      <c r="L149" s="73">
        <v>1</v>
      </c>
      <c r="M149" s="74">
        <v>8196.0615234375</v>
      </c>
      <c r="N149" s="74">
        <v>661.6985473632812</v>
      </c>
      <c r="O149" s="75"/>
      <c r="P149" s="76"/>
      <c r="Q149" s="76"/>
      <c r="R149" s="86"/>
      <c r="S149" s="48">
        <v>0</v>
      </c>
      <c r="T149" s="48">
        <v>1</v>
      </c>
      <c r="U149" s="49">
        <v>0</v>
      </c>
      <c r="V149" s="49">
        <v>1</v>
      </c>
      <c r="W149" s="49">
        <v>0</v>
      </c>
      <c r="X149" s="49">
        <v>0.999997</v>
      </c>
      <c r="Y149" s="49">
        <v>0</v>
      </c>
      <c r="Z149" s="49">
        <v>0</v>
      </c>
      <c r="AA149" s="71">
        <v>149</v>
      </c>
      <c r="AB149" s="71"/>
      <c r="AC149" s="72"/>
      <c r="AD149" s="78" t="s">
        <v>1336</v>
      </c>
      <c r="AE149" s="78">
        <v>11</v>
      </c>
      <c r="AF149" s="78">
        <v>11</v>
      </c>
      <c r="AG149" s="78">
        <v>7</v>
      </c>
      <c r="AH149" s="78">
        <v>1</v>
      </c>
      <c r="AI149" s="78"/>
      <c r="AJ149" s="78"/>
      <c r="AK149" s="78" t="s">
        <v>1610</v>
      </c>
      <c r="AL149" s="78"/>
      <c r="AM149" s="78"/>
      <c r="AN149" s="80">
        <v>41316.6562962963</v>
      </c>
      <c r="AO149" s="78"/>
      <c r="AP149" s="78" t="b">
        <v>0</v>
      </c>
      <c r="AQ149" s="78" t="b">
        <v>0</v>
      </c>
      <c r="AR149" s="78" t="b">
        <v>0</v>
      </c>
      <c r="AS149" s="78"/>
      <c r="AT149" s="78">
        <v>0</v>
      </c>
      <c r="AU149" s="83" t="s">
        <v>1854</v>
      </c>
      <c r="AV149" s="78" t="b">
        <v>0</v>
      </c>
      <c r="AW149" s="78" t="s">
        <v>1931</v>
      </c>
      <c r="AX149" s="83" t="s">
        <v>2078</v>
      </c>
      <c r="AY149" s="78" t="s">
        <v>66</v>
      </c>
      <c r="AZ149" s="78" t="str">
        <f>REPLACE(INDEX(GroupVertices[Group],MATCH(Vertices[[#This Row],[Vertex]],GroupVertices[Vertex],0)),1,1,"")</f>
        <v>16</v>
      </c>
      <c r="BA149" s="48"/>
      <c r="BB149" s="48"/>
      <c r="BC149" s="48"/>
      <c r="BD149" s="48"/>
      <c r="BE149" s="48"/>
      <c r="BF149" s="48"/>
      <c r="BG149" s="116" t="s">
        <v>2808</v>
      </c>
      <c r="BH149" s="116" t="s">
        <v>2808</v>
      </c>
      <c r="BI149" s="116" t="s">
        <v>2917</v>
      </c>
      <c r="BJ149" s="116" t="s">
        <v>2917</v>
      </c>
      <c r="BK149" s="116">
        <v>0</v>
      </c>
      <c r="BL149" s="120">
        <v>0</v>
      </c>
      <c r="BM149" s="116">
        <v>0</v>
      </c>
      <c r="BN149" s="120">
        <v>0</v>
      </c>
      <c r="BO149" s="116">
        <v>0</v>
      </c>
      <c r="BP149" s="120">
        <v>0</v>
      </c>
      <c r="BQ149" s="116">
        <v>8</v>
      </c>
      <c r="BR149" s="120">
        <v>100</v>
      </c>
      <c r="BS149" s="116">
        <v>8</v>
      </c>
      <c r="BT149" s="2"/>
      <c r="BU149" s="3"/>
      <c r="BV149" s="3"/>
      <c r="BW149" s="3"/>
      <c r="BX149" s="3"/>
    </row>
    <row r="150" spans="1:76" ht="15">
      <c r="A150" s="64" t="s">
        <v>382</v>
      </c>
      <c r="B150" s="65"/>
      <c r="C150" s="65" t="s">
        <v>64</v>
      </c>
      <c r="D150" s="66">
        <v>220.62334208223973</v>
      </c>
      <c r="E150" s="68"/>
      <c r="F150" s="100" t="s">
        <v>1915</v>
      </c>
      <c r="G150" s="65"/>
      <c r="H150" s="69" t="s">
        <v>382</v>
      </c>
      <c r="I150" s="70"/>
      <c r="J150" s="70"/>
      <c r="K150" s="69" t="s">
        <v>2253</v>
      </c>
      <c r="L150" s="73">
        <v>1</v>
      </c>
      <c r="M150" s="74">
        <v>8196.0615234375</v>
      </c>
      <c r="N150" s="74">
        <v>1279.2838134765625</v>
      </c>
      <c r="O150" s="75"/>
      <c r="P150" s="76"/>
      <c r="Q150" s="76"/>
      <c r="R150" s="86"/>
      <c r="S150" s="48">
        <v>1</v>
      </c>
      <c r="T150" s="48">
        <v>0</v>
      </c>
      <c r="U150" s="49">
        <v>0</v>
      </c>
      <c r="V150" s="49">
        <v>1</v>
      </c>
      <c r="W150" s="49">
        <v>0</v>
      </c>
      <c r="X150" s="49">
        <v>0.999997</v>
      </c>
      <c r="Y150" s="49">
        <v>0</v>
      </c>
      <c r="Z150" s="49">
        <v>0</v>
      </c>
      <c r="AA150" s="71">
        <v>150</v>
      </c>
      <c r="AB150" s="71"/>
      <c r="AC150" s="72"/>
      <c r="AD150" s="78" t="s">
        <v>1337</v>
      </c>
      <c r="AE150" s="78">
        <v>1580</v>
      </c>
      <c r="AF150" s="78">
        <v>2004</v>
      </c>
      <c r="AG150" s="78">
        <v>6847</v>
      </c>
      <c r="AH150" s="78">
        <v>178</v>
      </c>
      <c r="AI150" s="78"/>
      <c r="AJ150" s="78" t="s">
        <v>1493</v>
      </c>
      <c r="AK150" s="78"/>
      <c r="AL150" s="83" t="s">
        <v>1685</v>
      </c>
      <c r="AM150" s="78"/>
      <c r="AN150" s="80">
        <v>40386.433541666665</v>
      </c>
      <c r="AO150" s="83" t="s">
        <v>1825</v>
      </c>
      <c r="AP150" s="78" t="b">
        <v>0</v>
      </c>
      <c r="AQ150" s="78" t="b">
        <v>0</v>
      </c>
      <c r="AR150" s="78" t="b">
        <v>0</v>
      </c>
      <c r="AS150" s="78" t="s">
        <v>1096</v>
      </c>
      <c r="AT150" s="78">
        <v>186</v>
      </c>
      <c r="AU150" s="83" t="s">
        <v>1852</v>
      </c>
      <c r="AV150" s="78" t="b">
        <v>0</v>
      </c>
      <c r="AW150" s="78" t="s">
        <v>1931</v>
      </c>
      <c r="AX150" s="83" t="s">
        <v>2079</v>
      </c>
      <c r="AY150" s="78" t="s">
        <v>65</v>
      </c>
      <c r="AZ150" s="78" t="str">
        <f>REPLACE(INDEX(GroupVertices[Group],MATCH(Vertices[[#This Row],[Vertex]],GroupVertices[Vertex],0)),1,1,"")</f>
        <v>16</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348</v>
      </c>
      <c r="B151" s="65"/>
      <c r="C151" s="65" t="s">
        <v>64</v>
      </c>
      <c r="D151" s="66">
        <v>174.55167104111985</v>
      </c>
      <c r="E151" s="68"/>
      <c r="F151" s="100" t="s">
        <v>684</v>
      </c>
      <c r="G151" s="65"/>
      <c r="H151" s="69" t="s">
        <v>348</v>
      </c>
      <c r="I151" s="70"/>
      <c r="J151" s="70"/>
      <c r="K151" s="69" t="s">
        <v>2254</v>
      </c>
      <c r="L151" s="73">
        <v>1</v>
      </c>
      <c r="M151" s="74">
        <v>8878.2548828125</v>
      </c>
      <c r="N151" s="74">
        <v>2252.7158203125</v>
      </c>
      <c r="O151" s="75"/>
      <c r="P151" s="76"/>
      <c r="Q151" s="76"/>
      <c r="R151" s="86"/>
      <c r="S151" s="48">
        <v>0</v>
      </c>
      <c r="T151" s="48">
        <v>1</v>
      </c>
      <c r="U151" s="49">
        <v>0</v>
      </c>
      <c r="V151" s="49">
        <v>1</v>
      </c>
      <c r="W151" s="49">
        <v>0</v>
      </c>
      <c r="X151" s="49">
        <v>0.999997</v>
      </c>
      <c r="Y151" s="49">
        <v>0</v>
      </c>
      <c r="Z151" s="49">
        <v>0</v>
      </c>
      <c r="AA151" s="71">
        <v>151</v>
      </c>
      <c r="AB151" s="71"/>
      <c r="AC151" s="72"/>
      <c r="AD151" s="78" t="s">
        <v>1338</v>
      </c>
      <c r="AE151" s="78">
        <v>24</v>
      </c>
      <c r="AF151" s="78">
        <v>433</v>
      </c>
      <c r="AG151" s="78">
        <v>744</v>
      </c>
      <c r="AH151" s="78">
        <v>7</v>
      </c>
      <c r="AI151" s="78"/>
      <c r="AJ151" s="78" t="s">
        <v>1494</v>
      </c>
      <c r="AK151" s="78" t="s">
        <v>1611</v>
      </c>
      <c r="AL151" s="78"/>
      <c r="AM151" s="78"/>
      <c r="AN151" s="80">
        <v>39927.70583333333</v>
      </c>
      <c r="AO151" s="83" t="s">
        <v>1826</v>
      </c>
      <c r="AP151" s="78" t="b">
        <v>0</v>
      </c>
      <c r="AQ151" s="78" t="b">
        <v>0</v>
      </c>
      <c r="AR151" s="78" t="b">
        <v>0</v>
      </c>
      <c r="AS151" s="78"/>
      <c r="AT151" s="78">
        <v>8</v>
      </c>
      <c r="AU151" s="83" t="s">
        <v>1852</v>
      </c>
      <c r="AV151" s="78" t="b">
        <v>0</v>
      </c>
      <c r="AW151" s="78" t="s">
        <v>1931</v>
      </c>
      <c r="AX151" s="83" t="s">
        <v>2080</v>
      </c>
      <c r="AY151" s="78" t="s">
        <v>66</v>
      </c>
      <c r="AZ151" s="78" t="str">
        <f>REPLACE(INDEX(GroupVertices[Group],MATCH(Vertices[[#This Row],[Vertex]],GroupVertices[Vertex],0)),1,1,"")</f>
        <v>15</v>
      </c>
      <c r="BA151" s="48" t="s">
        <v>509</v>
      </c>
      <c r="BB151" s="48" t="s">
        <v>509</v>
      </c>
      <c r="BC151" s="48" t="s">
        <v>516</v>
      </c>
      <c r="BD151" s="48" t="s">
        <v>516</v>
      </c>
      <c r="BE151" s="48" t="s">
        <v>539</v>
      </c>
      <c r="BF151" s="48" t="s">
        <v>539</v>
      </c>
      <c r="BG151" s="116" t="s">
        <v>2809</v>
      </c>
      <c r="BH151" s="116" t="s">
        <v>2809</v>
      </c>
      <c r="BI151" s="116" t="s">
        <v>2918</v>
      </c>
      <c r="BJ151" s="116" t="s">
        <v>2918</v>
      </c>
      <c r="BK151" s="116">
        <v>1</v>
      </c>
      <c r="BL151" s="120">
        <v>2.857142857142857</v>
      </c>
      <c r="BM151" s="116">
        <v>0</v>
      </c>
      <c r="BN151" s="120">
        <v>0</v>
      </c>
      <c r="BO151" s="116">
        <v>0</v>
      </c>
      <c r="BP151" s="120">
        <v>0</v>
      </c>
      <c r="BQ151" s="116">
        <v>34</v>
      </c>
      <c r="BR151" s="120">
        <v>97.14285714285714</v>
      </c>
      <c r="BS151" s="116">
        <v>35</v>
      </c>
      <c r="BT151" s="2"/>
      <c r="BU151" s="3"/>
      <c r="BV151" s="3"/>
      <c r="BW151" s="3"/>
      <c r="BX151" s="3"/>
    </row>
    <row r="152" spans="1:76" ht="15">
      <c r="A152" s="64" t="s">
        <v>383</v>
      </c>
      <c r="B152" s="65"/>
      <c r="C152" s="65" t="s">
        <v>64</v>
      </c>
      <c r="D152" s="66">
        <v>170.9152055993001</v>
      </c>
      <c r="E152" s="68"/>
      <c r="F152" s="100" t="s">
        <v>1916</v>
      </c>
      <c r="G152" s="65"/>
      <c r="H152" s="69" t="s">
        <v>383</v>
      </c>
      <c r="I152" s="70"/>
      <c r="J152" s="70"/>
      <c r="K152" s="69" t="s">
        <v>2255</v>
      </c>
      <c r="L152" s="73">
        <v>1</v>
      </c>
      <c r="M152" s="74">
        <v>8878.2548828125</v>
      </c>
      <c r="N152" s="74">
        <v>2876.182861328125</v>
      </c>
      <c r="O152" s="75"/>
      <c r="P152" s="76"/>
      <c r="Q152" s="76"/>
      <c r="R152" s="86"/>
      <c r="S152" s="48">
        <v>1</v>
      </c>
      <c r="T152" s="48">
        <v>0</v>
      </c>
      <c r="U152" s="49">
        <v>0</v>
      </c>
      <c r="V152" s="49">
        <v>1</v>
      </c>
      <c r="W152" s="49">
        <v>0</v>
      </c>
      <c r="X152" s="49">
        <v>0.999997</v>
      </c>
      <c r="Y152" s="49">
        <v>0</v>
      </c>
      <c r="Z152" s="49">
        <v>0</v>
      </c>
      <c r="AA152" s="71">
        <v>152</v>
      </c>
      <c r="AB152" s="71"/>
      <c r="AC152" s="72"/>
      <c r="AD152" s="78" t="s">
        <v>1339</v>
      </c>
      <c r="AE152" s="78">
        <v>128</v>
      </c>
      <c r="AF152" s="78">
        <v>309</v>
      </c>
      <c r="AG152" s="78">
        <v>387</v>
      </c>
      <c r="AH152" s="78">
        <v>212</v>
      </c>
      <c r="AI152" s="78">
        <v>-25200</v>
      </c>
      <c r="AJ152" s="78" t="s">
        <v>1495</v>
      </c>
      <c r="AK152" s="78" t="s">
        <v>1612</v>
      </c>
      <c r="AL152" s="83" t="s">
        <v>1686</v>
      </c>
      <c r="AM152" s="78" t="s">
        <v>1698</v>
      </c>
      <c r="AN152" s="80">
        <v>41704.712743055556</v>
      </c>
      <c r="AO152" s="83" t="s">
        <v>1827</v>
      </c>
      <c r="AP152" s="78" t="b">
        <v>0</v>
      </c>
      <c r="AQ152" s="78" t="b">
        <v>0</v>
      </c>
      <c r="AR152" s="78" t="b">
        <v>1</v>
      </c>
      <c r="AS152" s="78" t="s">
        <v>1096</v>
      </c>
      <c r="AT152" s="78">
        <v>12</v>
      </c>
      <c r="AU152" s="83" t="s">
        <v>1852</v>
      </c>
      <c r="AV152" s="78" t="b">
        <v>0</v>
      </c>
      <c r="AW152" s="78" t="s">
        <v>1931</v>
      </c>
      <c r="AX152" s="83" t="s">
        <v>2081</v>
      </c>
      <c r="AY152" s="78" t="s">
        <v>65</v>
      </c>
      <c r="AZ152" s="78" t="str">
        <f>REPLACE(INDEX(GroupVertices[Group],MATCH(Vertices[[#This Row],[Vertex]],GroupVertices[Vertex],0)),1,1,"")</f>
        <v>15</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349</v>
      </c>
      <c r="B153" s="65"/>
      <c r="C153" s="65" t="s">
        <v>64</v>
      </c>
      <c r="D153" s="66">
        <v>162.32258967629048</v>
      </c>
      <c r="E153" s="68"/>
      <c r="F153" s="100" t="s">
        <v>685</v>
      </c>
      <c r="G153" s="65"/>
      <c r="H153" s="69" t="s">
        <v>349</v>
      </c>
      <c r="I153" s="70"/>
      <c r="J153" s="70"/>
      <c r="K153" s="69" t="s">
        <v>2256</v>
      </c>
      <c r="L153" s="73">
        <v>1</v>
      </c>
      <c r="M153" s="74">
        <v>1521.398681640625</v>
      </c>
      <c r="N153" s="74">
        <v>9200.7607421875</v>
      </c>
      <c r="O153" s="75"/>
      <c r="P153" s="76"/>
      <c r="Q153" s="76"/>
      <c r="R153" s="86"/>
      <c r="S153" s="48">
        <v>1</v>
      </c>
      <c r="T153" s="48">
        <v>1</v>
      </c>
      <c r="U153" s="49">
        <v>0</v>
      </c>
      <c r="V153" s="49">
        <v>0</v>
      </c>
      <c r="W153" s="49">
        <v>0</v>
      </c>
      <c r="X153" s="49">
        <v>0.999997</v>
      </c>
      <c r="Y153" s="49">
        <v>0</v>
      </c>
      <c r="Z153" s="49" t="s">
        <v>2358</v>
      </c>
      <c r="AA153" s="71">
        <v>153</v>
      </c>
      <c r="AB153" s="71"/>
      <c r="AC153" s="72"/>
      <c r="AD153" s="78" t="s">
        <v>1340</v>
      </c>
      <c r="AE153" s="78">
        <v>53</v>
      </c>
      <c r="AF153" s="78">
        <v>16</v>
      </c>
      <c r="AG153" s="78">
        <v>1405</v>
      </c>
      <c r="AH153" s="78">
        <v>409</v>
      </c>
      <c r="AI153" s="78"/>
      <c r="AJ153" s="78" t="s">
        <v>1496</v>
      </c>
      <c r="AK153" s="78"/>
      <c r="AL153" s="78"/>
      <c r="AM153" s="78"/>
      <c r="AN153" s="80">
        <v>42809.089895833335</v>
      </c>
      <c r="AO153" s="83" t="s">
        <v>1828</v>
      </c>
      <c r="AP153" s="78" t="b">
        <v>0</v>
      </c>
      <c r="AQ153" s="78" t="b">
        <v>0</v>
      </c>
      <c r="AR153" s="78" t="b">
        <v>0</v>
      </c>
      <c r="AS153" s="78"/>
      <c r="AT153" s="78">
        <v>0</v>
      </c>
      <c r="AU153" s="83" t="s">
        <v>1852</v>
      </c>
      <c r="AV153" s="78" t="b">
        <v>0</v>
      </c>
      <c r="AW153" s="78" t="s">
        <v>1931</v>
      </c>
      <c r="AX153" s="83" t="s">
        <v>2082</v>
      </c>
      <c r="AY153" s="78" t="s">
        <v>66</v>
      </c>
      <c r="AZ153" s="78" t="str">
        <f>REPLACE(INDEX(GroupVertices[Group],MATCH(Vertices[[#This Row],[Vertex]],GroupVertices[Vertex],0)),1,1,"")</f>
        <v>1</v>
      </c>
      <c r="BA153" s="48" t="s">
        <v>510</v>
      </c>
      <c r="BB153" s="48" t="s">
        <v>510</v>
      </c>
      <c r="BC153" s="48" t="s">
        <v>522</v>
      </c>
      <c r="BD153" s="48" t="s">
        <v>522</v>
      </c>
      <c r="BE153" s="48"/>
      <c r="BF153" s="48"/>
      <c r="BG153" s="116" t="s">
        <v>2810</v>
      </c>
      <c r="BH153" s="116" t="s">
        <v>2810</v>
      </c>
      <c r="BI153" s="116" t="s">
        <v>2919</v>
      </c>
      <c r="BJ153" s="116" t="s">
        <v>2919</v>
      </c>
      <c r="BK153" s="116">
        <v>0</v>
      </c>
      <c r="BL153" s="120">
        <v>0</v>
      </c>
      <c r="BM153" s="116">
        <v>0</v>
      </c>
      <c r="BN153" s="120">
        <v>0</v>
      </c>
      <c r="BO153" s="116">
        <v>0</v>
      </c>
      <c r="BP153" s="120">
        <v>0</v>
      </c>
      <c r="BQ153" s="116">
        <v>4</v>
      </c>
      <c r="BR153" s="120">
        <v>100</v>
      </c>
      <c r="BS153" s="116">
        <v>4</v>
      </c>
      <c r="BT153" s="2"/>
      <c r="BU153" s="3"/>
      <c r="BV153" s="3"/>
      <c r="BW153" s="3"/>
      <c r="BX153" s="3"/>
    </row>
    <row r="154" spans="1:76" ht="15">
      <c r="A154" s="64" t="s">
        <v>350</v>
      </c>
      <c r="B154" s="65"/>
      <c r="C154" s="65" t="s">
        <v>64</v>
      </c>
      <c r="D154" s="66">
        <v>278.4841994750656</v>
      </c>
      <c r="E154" s="68"/>
      <c r="F154" s="100" t="s">
        <v>1917</v>
      </c>
      <c r="G154" s="65"/>
      <c r="H154" s="69" t="s">
        <v>350</v>
      </c>
      <c r="I154" s="70"/>
      <c r="J154" s="70"/>
      <c r="K154" s="69" t="s">
        <v>2257</v>
      </c>
      <c r="L154" s="73">
        <v>1</v>
      </c>
      <c r="M154" s="74">
        <v>2582.587646484375</v>
      </c>
      <c r="N154" s="74">
        <v>9200.7607421875</v>
      </c>
      <c r="O154" s="75"/>
      <c r="P154" s="76"/>
      <c r="Q154" s="76"/>
      <c r="R154" s="86"/>
      <c r="S154" s="48">
        <v>1</v>
      </c>
      <c r="T154" s="48">
        <v>1</v>
      </c>
      <c r="U154" s="49">
        <v>0</v>
      </c>
      <c r="V154" s="49">
        <v>0</v>
      </c>
      <c r="W154" s="49">
        <v>0</v>
      </c>
      <c r="X154" s="49">
        <v>0.999997</v>
      </c>
      <c r="Y154" s="49">
        <v>0</v>
      </c>
      <c r="Z154" s="49" t="s">
        <v>2358</v>
      </c>
      <c r="AA154" s="71">
        <v>154</v>
      </c>
      <c r="AB154" s="71"/>
      <c r="AC154" s="72"/>
      <c r="AD154" s="78" t="s">
        <v>1341</v>
      </c>
      <c r="AE154" s="78">
        <v>938</v>
      </c>
      <c r="AF154" s="78">
        <v>3977</v>
      </c>
      <c r="AG154" s="78">
        <v>178338</v>
      </c>
      <c r="AH154" s="78">
        <v>38321</v>
      </c>
      <c r="AI154" s="78"/>
      <c r="AJ154" s="78" t="s">
        <v>1497</v>
      </c>
      <c r="AK154" s="78" t="s">
        <v>1613</v>
      </c>
      <c r="AL154" s="83" t="s">
        <v>1687</v>
      </c>
      <c r="AM154" s="78"/>
      <c r="AN154" s="80">
        <v>40668.0994212963</v>
      </c>
      <c r="AO154" s="83" t="s">
        <v>1829</v>
      </c>
      <c r="AP154" s="78" t="b">
        <v>0</v>
      </c>
      <c r="AQ154" s="78" t="b">
        <v>0</v>
      </c>
      <c r="AR154" s="78" t="b">
        <v>1</v>
      </c>
      <c r="AS154" s="78"/>
      <c r="AT154" s="78">
        <v>30</v>
      </c>
      <c r="AU154" s="83" t="s">
        <v>1853</v>
      </c>
      <c r="AV154" s="78" t="b">
        <v>0</v>
      </c>
      <c r="AW154" s="78" t="s">
        <v>1931</v>
      </c>
      <c r="AX154" s="83" t="s">
        <v>2083</v>
      </c>
      <c r="AY154" s="78" t="s">
        <v>66</v>
      </c>
      <c r="AZ154" s="78" t="str">
        <f>REPLACE(INDEX(GroupVertices[Group],MATCH(Vertices[[#This Row],[Vertex]],GroupVertices[Vertex],0)),1,1,"")</f>
        <v>1</v>
      </c>
      <c r="BA154" s="48"/>
      <c r="BB154" s="48"/>
      <c r="BC154" s="48"/>
      <c r="BD154" s="48"/>
      <c r="BE154" s="48"/>
      <c r="BF154" s="48"/>
      <c r="BG154" s="116" t="s">
        <v>2811</v>
      </c>
      <c r="BH154" s="116" t="s">
        <v>2811</v>
      </c>
      <c r="BI154" s="116" t="s">
        <v>2920</v>
      </c>
      <c r="BJ154" s="116" t="s">
        <v>2920</v>
      </c>
      <c r="BK154" s="116">
        <v>0</v>
      </c>
      <c r="BL154" s="120">
        <v>0</v>
      </c>
      <c r="BM154" s="116">
        <v>0</v>
      </c>
      <c r="BN154" s="120">
        <v>0</v>
      </c>
      <c r="BO154" s="116">
        <v>0</v>
      </c>
      <c r="BP154" s="120">
        <v>0</v>
      </c>
      <c r="BQ154" s="116">
        <v>10</v>
      </c>
      <c r="BR154" s="120">
        <v>100</v>
      </c>
      <c r="BS154" s="116">
        <v>10</v>
      </c>
      <c r="BT154" s="2"/>
      <c r="BU154" s="3"/>
      <c r="BV154" s="3"/>
      <c r="BW154" s="3"/>
      <c r="BX154" s="3"/>
    </row>
    <row r="155" spans="1:76" ht="15">
      <c r="A155" s="64" t="s">
        <v>351</v>
      </c>
      <c r="B155" s="65"/>
      <c r="C155" s="65" t="s">
        <v>64</v>
      </c>
      <c r="D155" s="66">
        <v>268.5132458442695</v>
      </c>
      <c r="E155" s="68"/>
      <c r="F155" s="100" t="s">
        <v>1918</v>
      </c>
      <c r="G155" s="65"/>
      <c r="H155" s="69" t="s">
        <v>351</v>
      </c>
      <c r="I155" s="70"/>
      <c r="J155" s="70"/>
      <c r="K155" s="69" t="s">
        <v>2258</v>
      </c>
      <c r="L155" s="73">
        <v>1</v>
      </c>
      <c r="M155" s="74">
        <v>2051.9931640625</v>
      </c>
      <c r="N155" s="74">
        <v>9200.7607421875</v>
      </c>
      <c r="O155" s="75"/>
      <c r="P155" s="76"/>
      <c r="Q155" s="76"/>
      <c r="R155" s="86"/>
      <c r="S155" s="48">
        <v>1</v>
      </c>
      <c r="T155" s="48">
        <v>1</v>
      </c>
      <c r="U155" s="49">
        <v>0</v>
      </c>
      <c r="V155" s="49">
        <v>0</v>
      </c>
      <c r="W155" s="49">
        <v>0</v>
      </c>
      <c r="X155" s="49">
        <v>0.999997</v>
      </c>
      <c r="Y155" s="49">
        <v>0</v>
      </c>
      <c r="Z155" s="49" t="s">
        <v>2358</v>
      </c>
      <c r="AA155" s="71">
        <v>155</v>
      </c>
      <c r="AB155" s="71"/>
      <c r="AC155" s="72"/>
      <c r="AD155" s="78" t="s">
        <v>1342</v>
      </c>
      <c r="AE155" s="78">
        <v>4996</v>
      </c>
      <c r="AF155" s="78">
        <v>3637</v>
      </c>
      <c r="AG155" s="78">
        <v>2464</v>
      </c>
      <c r="AH155" s="78">
        <v>5403</v>
      </c>
      <c r="AI155" s="78"/>
      <c r="AJ155" s="78" t="s">
        <v>1498</v>
      </c>
      <c r="AK155" s="78"/>
      <c r="AL155" s="83" t="s">
        <v>1688</v>
      </c>
      <c r="AM155" s="78"/>
      <c r="AN155" s="80">
        <v>43384.18268518519</v>
      </c>
      <c r="AO155" s="83" t="s">
        <v>1830</v>
      </c>
      <c r="AP155" s="78" t="b">
        <v>0</v>
      </c>
      <c r="AQ155" s="78" t="b">
        <v>0</v>
      </c>
      <c r="AR155" s="78" t="b">
        <v>0</v>
      </c>
      <c r="AS155" s="78"/>
      <c r="AT155" s="78">
        <v>1</v>
      </c>
      <c r="AU155" s="83" t="s">
        <v>1852</v>
      </c>
      <c r="AV155" s="78" t="b">
        <v>0</v>
      </c>
      <c r="AW155" s="78" t="s">
        <v>1931</v>
      </c>
      <c r="AX155" s="83" t="s">
        <v>2084</v>
      </c>
      <c r="AY155" s="78" t="s">
        <v>66</v>
      </c>
      <c r="AZ155" s="78" t="str">
        <f>REPLACE(INDEX(GroupVertices[Group],MATCH(Vertices[[#This Row],[Vertex]],GroupVertices[Vertex],0)),1,1,"")</f>
        <v>1</v>
      </c>
      <c r="BA155" s="48"/>
      <c r="BB155" s="48"/>
      <c r="BC155" s="48"/>
      <c r="BD155" s="48"/>
      <c r="BE155" s="48"/>
      <c r="BF155" s="48"/>
      <c r="BG155" s="116" t="s">
        <v>2812</v>
      </c>
      <c r="BH155" s="116" t="s">
        <v>2812</v>
      </c>
      <c r="BI155" s="116" t="s">
        <v>2921</v>
      </c>
      <c r="BJ155" s="116" t="s">
        <v>2921</v>
      </c>
      <c r="BK155" s="116">
        <v>0</v>
      </c>
      <c r="BL155" s="120">
        <v>0</v>
      </c>
      <c r="BM155" s="116">
        <v>0</v>
      </c>
      <c r="BN155" s="120">
        <v>0</v>
      </c>
      <c r="BO155" s="116">
        <v>0</v>
      </c>
      <c r="BP155" s="120">
        <v>0</v>
      </c>
      <c r="BQ155" s="116">
        <v>35</v>
      </c>
      <c r="BR155" s="120">
        <v>100</v>
      </c>
      <c r="BS155" s="116">
        <v>35</v>
      </c>
      <c r="BT155" s="2"/>
      <c r="BU155" s="3"/>
      <c r="BV155" s="3"/>
      <c r="BW155" s="3"/>
      <c r="BX155" s="3"/>
    </row>
    <row r="156" spans="1:76" ht="15">
      <c r="A156" s="64" t="s">
        <v>352</v>
      </c>
      <c r="B156" s="65"/>
      <c r="C156" s="65" t="s">
        <v>64</v>
      </c>
      <c r="D156" s="66">
        <v>217.86666666666667</v>
      </c>
      <c r="E156" s="68"/>
      <c r="F156" s="100" t="s">
        <v>1919</v>
      </c>
      <c r="G156" s="65"/>
      <c r="H156" s="69" t="s">
        <v>352</v>
      </c>
      <c r="I156" s="70"/>
      <c r="J156" s="70"/>
      <c r="K156" s="69" t="s">
        <v>2259</v>
      </c>
      <c r="L156" s="73">
        <v>1</v>
      </c>
      <c r="M156" s="74">
        <v>7221.49951171875</v>
      </c>
      <c r="N156" s="74">
        <v>2629.14892578125</v>
      </c>
      <c r="O156" s="75"/>
      <c r="P156" s="76"/>
      <c r="Q156" s="76"/>
      <c r="R156" s="86"/>
      <c r="S156" s="48">
        <v>0</v>
      </c>
      <c r="T156" s="48">
        <v>1</v>
      </c>
      <c r="U156" s="49">
        <v>0</v>
      </c>
      <c r="V156" s="49">
        <v>0.333333</v>
      </c>
      <c r="W156" s="49">
        <v>0</v>
      </c>
      <c r="X156" s="49">
        <v>0.638296</v>
      </c>
      <c r="Y156" s="49">
        <v>0</v>
      </c>
      <c r="Z156" s="49">
        <v>0</v>
      </c>
      <c r="AA156" s="71">
        <v>156</v>
      </c>
      <c r="AB156" s="71"/>
      <c r="AC156" s="72"/>
      <c r="AD156" s="78" t="s">
        <v>1343</v>
      </c>
      <c r="AE156" s="78">
        <v>65</v>
      </c>
      <c r="AF156" s="78">
        <v>1910</v>
      </c>
      <c r="AG156" s="78">
        <v>214718</v>
      </c>
      <c r="AH156" s="78">
        <v>170583</v>
      </c>
      <c r="AI156" s="78"/>
      <c r="AJ156" s="78" t="s">
        <v>1499</v>
      </c>
      <c r="AK156" s="78" t="s">
        <v>1614</v>
      </c>
      <c r="AL156" s="78"/>
      <c r="AM156" s="78"/>
      <c r="AN156" s="80">
        <v>40912.85502314815</v>
      </c>
      <c r="AO156" s="83" t="s">
        <v>1831</v>
      </c>
      <c r="AP156" s="78" t="b">
        <v>1</v>
      </c>
      <c r="AQ156" s="78" t="b">
        <v>0</v>
      </c>
      <c r="AR156" s="78" t="b">
        <v>1</v>
      </c>
      <c r="AS156" s="78"/>
      <c r="AT156" s="78">
        <v>409</v>
      </c>
      <c r="AU156" s="83" t="s">
        <v>1852</v>
      </c>
      <c r="AV156" s="78" t="b">
        <v>0</v>
      </c>
      <c r="AW156" s="78" t="s">
        <v>1931</v>
      </c>
      <c r="AX156" s="83" t="s">
        <v>2085</v>
      </c>
      <c r="AY156" s="78" t="s">
        <v>66</v>
      </c>
      <c r="AZ156" s="78" t="str">
        <f>REPLACE(INDEX(GroupVertices[Group],MATCH(Vertices[[#This Row],[Vertex]],GroupVertices[Vertex],0)),1,1,"")</f>
        <v>12</v>
      </c>
      <c r="BA156" s="48"/>
      <c r="BB156" s="48"/>
      <c r="BC156" s="48"/>
      <c r="BD156" s="48"/>
      <c r="BE156" s="48"/>
      <c r="BF156" s="48"/>
      <c r="BG156" s="116" t="s">
        <v>2813</v>
      </c>
      <c r="BH156" s="116" t="s">
        <v>2813</v>
      </c>
      <c r="BI156" s="116" t="s">
        <v>2922</v>
      </c>
      <c r="BJ156" s="116" t="s">
        <v>2922</v>
      </c>
      <c r="BK156" s="116">
        <v>1</v>
      </c>
      <c r="BL156" s="120">
        <v>6.25</v>
      </c>
      <c r="BM156" s="116">
        <v>0</v>
      </c>
      <c r="BN156" s="120">
        <v>0</v>
      </c>
      <c r="BO156" s="116">
        <v>0</v>
      </c>
      <c r="BP156" s="120">
        <v>0</v>
      </c>
      <c r="BQ156" s="116">
        <v>15</v>
      </c>
      <c r="BR156" s="120">
        <v>93.75</v>
      </c>
      <c r="BS156" s="116">
        <v>16</v>
      </c>
      <c r="BT156" s="2"/>
      <c r="BU156" s="3"/>
      <c r="BV156" s="3"/>
      <c r="BW156" s="3"/>
      <c r="BX156" s="3"/>
    </row>
    <row r="157" spans="1:76" ht="15">
      <c r="A157" s="64" t="s">
        <v>353</v>
      </c>
      <c r="B157" s="65"/>
      <c r="C157" s="65" t="s">
        <v>64</v>
      </c>
      <c r="D157" s="66">
        <v>168.6277515310586</v>
      </c>
      <c r="E157" s="68"/>
      <c r="F157" s="100" t="s">
        <v>1920</v>
      </c>
      <c r="G157" s="65"/>
      <c r="H157" s="69" t="s">
        <v>353</v>
      </c>
      <c r="I157" s="70"/>
      <c r="J157" s="70"/>
      <c r="K157" s="69" t="s">
        <v>2260</v>
      </c>
      <c r="L157" s="73">
        <v>51.88040712468193</v>
      </c>
      <c r="M157" s="74">
        <v>7221.49951171875</v>
      </c>
      <c r="N157" s="74">
        <v>1911.573486328125</v>
      </c>
      <c r="O157" s="75"/>
      <c r="P157" s="76"/>
      <c r="Q157" s="76"/>
      <c r="R157" s="86"/>
      <c r="S157" s="48">
        <v>3</v>
      </c>
      <c r="T157" s="48">
        <v>1</v>
      </c>
      <c r="U157" s="49">
        <v>2</v>
      </c>
      <c r="V157" s="49">
        <v>0.5</v>
      </c>
      <c r="W157" s="49">
        <v>0</v>
      </c>
      <c r="X157" s="49">
        <v>1.723399</v>
      </c>
      <c r="Y157" s="49">
        <v>0</v>
      </c>
      <c r="Z157" s="49">
        <v>0</v>
      </c>
      <c r="AA157" s="71">
        <v>157</v>
      </c>
      <c r="AB157" s="71"/>
      <c r="AC157" s="72"/>
      <c r="AD157" s="78" t="s">
        <v>1344</v>
      </c>
      <c r="AE157" s="78">
        <v>215</v>
      </c>
      <c r="AF157" s="78">
        <v>231</v>
      </c>
      <c r="AG157" s="78">
        <v>351</v>
      </c>
      <c r="AH157" s="78">
        <v>2108</v>
      </c>
      <c r="AI157" s="78"/>
      <c r="AJ157" s="78" t="s">
        <v>1500</v>
      </c>
      <c r="AK157" s="78" t="s">
        <v>1615</v>
      </c>
      <c r="AL157" s="78"/>
      <c r="AM157" s="78"/>
      <c r="AN157" s="80">
        <v>43657.61083333333</v>
      </c>
      <c r="AO157" s="83" t="s">
        <v>1832</v>
      </c>
      <c r="AP157" s="78" t="b">
        <v>1</v>
      </c>
      <c r="AQ157" s="78" t="b">
        <v>0</v>
      </c>
      <c r="AR157" s="78" t="b">
        <v>0</v>
      </c>
      <c r="AS157" s="78"/>
      <c r="AT157" s="78">
        <v>0</v>
      </c>
      <c r="AU157" s="78"/>
      <c r="AV157" s="78" t="b">
        <v>0</v>
      </c>
      <c r="AW157" s="78" t="s">
        <v>1931</v>
      </c>
      <c r="AX157" s="83" t="s">
        <v>2086</v>
      </c>
      <c r="AY157" s="78" t="s">
        <v>66</v>
      </c>
      <c r="AZ157" s="78" t="str">
        <f>REPLACE(INDEX(GroupVertices[Group],MATCH(Vertices[[#This Row],[Vertex]],GroupVertices[Vertex],0)),1,1,"")</f>
        <v>12</v>
      </c>
      <c r="BA157" s="48"/>
      <c r="BB157" s="48"/>
      <c r="BC157" s="48"/>
      <c r="BD157" s="48"/>
      <c r="BE157" s="48"/>
      <c r="BF157" s="48"/>
      <c r="BG157" s="116" t="s">
        <v>2533</v>
      </c>
      <c r="BH157" s="116" t="s">
        <v>2533</v>
      </c>
      <c r="BI157" s="116" t="s">
        <v>2648</v>
      </c>
      <c r="BJ157" s="116" t="s">
        <v>2648</v>
      </c>
      <c r="BK157" s="116">
        <v>1</v>
      </c>
      <c r="BL157" s="120">
        <v>7.142857142857143</v>
      </c>
      <c r="BM157" s="116">
        <v>0</v>
      </c>
      <c r="BN157" s="120">
        <v>0</v>
      </c>
      <c r="BO157" s="116">
        <v>0</v>
      </c>
      <c r="BP157" s="120">
        <v>0</v>
      </c>
      <c r="BQ157" s="116">
        <v>13</v>
      </c>
      <c r="BR157" s="120">
        <v>92.85714285714286</v>
      </c>
      <c r="BS157" s="116">
        <v>14</v>
      </c>
      <c r="BT157" s="2"/>
      <c r="BU157" s="3"/>
      <c r="BV157" s="3"/>
      <c r="BW157" s="3"/>
      <c r="BX157" s="3"/>
    </row>
    <row r="158" spans="1:76" ht="15">
      <c r="A158" s="64" t="s">
        <v>354</v>
      </c>
      <c r="B158" s="65"/>
      <c r="C158" s="65" t="s">
        <v>64</v>
      </c>
      <c r="D158" s="66">
        <v>292.94208223972004</v>
      </c>
      <c r="E158" s="68"/>
      <c r="F158" s="100" t="s">
        <v>1921</v>
      </c>
      <c r="G158" s="65"/>
      <c r="H158" s="69" t="s">
        <v>354</v>
      </c>
      <c r="I158" s="70"/>
      <c r="J158" s="70"/>
      <c r="K158" s="69" t="s">
        <v>2261</v>
      </c>
      <c r="L158" s="73">
        <v>1</v>
      </c>
      <c r="M158" s="74">
        <v>7578.83935546875</v>
      </c>
      <c r="N158" s="74">
        <v>2629.14892578125</v>
      </c>
      <c r="O158" s="75"/>
      <c r="P158" s="76"/>
      <c r="Q158" s="76"/>
      <c r="R158" s="86"/>
      <c r="S158" s="48">
        <v>0</v>
      </c>
      <c r="T158" s="48">
        <v>1</v>
      </c>
      <c r="U158" s="49">
        <v>0</v>
      </c>
      <c r="V158" s="49">
        <v>0.333333</v>
      </c>
      <c r="W158" s="49">
        <v>0</v>
      </c>
      <c r="X158" s="49">
        <v>0.638296</v>
      </c>
      <c r="Y158" s="49">
        <v>0</v>
      </c>
      <c r="Z158" s="49">
        <v>0</v>
      </c>
      <c r="AA158" s="71">
        <v>158</v>
      </c>
      <c r="AB158" s="71"/>
      <c r="AC158" s="72"/>
      <c r="AD158" s="78" t="s">
        <v>1345</v>
      </c>
      <c r="AE158" s="78">
        <v>4640</v>
      </c>
      <c r="AF158" s="78">
        <v>4470</v>
      </c>
      <c r="AG158" s="78">
        <v>2150</v>
      </c>
      <c r="AH158" s="78">
        <v>5476</v>
      </c>
      <c r="AI158" s="78"/>
      <c r="AJ158" s="78" t="s">
        <v>1501</v>
      </c>
      <c r="AK158" s="78"/>
      <c r="AL158" s="78"/>
      <c r="AM158" s="78"/>
      <c r="AN158" s="80">
        <v>43442.78365740741</v>
      </c>
      <c r="AO158" s="83" t="s">
        <v>1833</v>
      </c>
      <c r="AP158" s="78" t="b">
        <v>0</v>
      </c>
      <c r="AQ158" s="78" t="b">
        <v>0</v>
      </c>
      <c r="AR158" s="78" t="b">
        <v>0</v>
      </c>
      <c r="AS158" s="78"/>
      <c r="AT158" s="78">
        <v>23</v>
      </c>
      <c r="AU158" s="83" t="s">
        <v>1852</v>
      </c>
      <c r="AV158" s="78" t="b">
        <v>0</v>
      </c>
      <c r="AW158" s="78" t="s">
        <v>1931</v>
      </c>
      <c r="AX158" s="83" t="s">
        <v>2087</v>
      </c>
      <c r="AY158" s="78" t="s">
        <v>66</v>
      </c>
      <c r="AZ158" s="78" t="str">
        <f>REPLACE(INDEX(GroupVertices[Group],MATCH(Vertices[[#This Row],[Vertex]],GroupVertices[Vertex],0)),1,1,"")</f>
        <v>12</v>
      </c>
      <c r="BA158" s="48"/>
      <c r="BB158" s="48"/>
      <c r="BC158" s="48"/>
      <c r="BD158" s="48"/>
      <c r="BE158" s="48"/>
      <c r="BF158" s="48"/>
      <c r="BG158" s="116" t="s">
        <v>2813</v>
      </c>
      <c r="BH158" s="116" t="s">
        <v>2813</v>
      </c>
      <c r="BI158" s="116" t="s">
        <v>2922</v>
      </c>
      <c r="BJ158" s="116" t="s">
        <v>2922</v>
      </c>
      <c r="BK158" s="116">
        <v>1</v>
      </c>
      <c r="BL158" s="120">
        <v>6.25</v>
      </c>
      <c r="BM158" s="116">
        <v>0</v>
      </c>
      <c r="BN158" s="120">
        <v>0</v>
      </c>
      <c r="BO158" s="116">
        <v>0</v>
      </c>
      <c r="BP158" s="120">
        <v>0</v>
      </c>
      <c r="BQ158" s="116">
        <v>15</v>
      </c>
      <c r="BR158" s="120">
        <v>93.75</v>
      </c>
      <c r="BS158" s="116">
        <v>16</v>
      </c>
      <c r="BT158" s="2"/>
      <c r="BU158" s="3"/>
      <c r="BV158" s="3"/>
      <c r="BW158" s="3"/>
      <c r="BX158" s="3"/>
    </row>
    <row r="159" spans="1:76" ht="15">
      <c r="A159" s="64" t="s">
        <v>355</v>
      </c>
      <c r="B159" s="65"/>
      <c r="C159" s="65" t="s">
        <v>64</v>
      </c>
      <c r="D159" s="66">
        <v>174.63965004374452</v>
      </c>
      <c r="E159" s="68"/>
      <c r="F159" s="100" t="s">
        <v>1922</v>
      </c>
      <c r="G159" s="65"/>
      <c r="H159" s="69" t="s">
        <v>355</v>
      </c>
      <c r="I159" s="70"/>
      <c r="J159" s="70"/>
      <c r="K159" s="69" t="s">
        <v>2262</v>
      </c>
      <c r="L159" s="73">
        <v>1</v>
      </c>
      <c r="M159" s="74">
        <v>2582.587646484375</v>
      </c>
      <c r="N159" s="74">
        <v>7419.42578125</v>
      </c>
      <c r="O159" s="75"/>
      <c r="P159" s="76"/>
      <c r="Q159" s="76"/>
      <c r="R159" s="86"/>
      <c r="S159" s="48">
        <v>1</v>
      </c>
      <c r="T159" s="48">
        <v>1</v>
      </c>
      <c r="U159" s="49">
        <v>0</v>
      </c>
      <c r="V159" s="49">
        <v>0</v>
      </c>
      <c r="W159" s="49">
        <v>0</v>
      </c>
      <c r="X159" s="49">
        <v>0.999997</v>
      </c>
      <c r="Y159" s="49">
        <v>0</v>
      </c>
      <c r="Z159" s="49" t="s">
        <v>2358</v>
      </c>
      <c r="AA159" s="71">
        <v>159</v>
      </c>
      <c r="AB159" s="71"/>
      <c r="AC159" s="72"/>
      <c r="AD159" s="78" t="s">
        <v>1346</v>
      </c>
      <c r="AE159" s="78">
        <v>186</v>
      </c>
      <c r="AF159" s="78">
        <v>436</v>
      </c>
      <c r="AG159" s="78">
        <v>3634</v>
      </c>
      <c r="AH159" s="78">
        <v>3561</v>
      </c>
      <c r="AI159" s="78"/>
      <c r="AJ159" s="78" t="s">
        <v>1502</v>
      </c>
      <c r="AK159" s="78" t="s">
        <v>1616</v>
      </c>
      <c r="AL159" s="83" t="s">
        <v>1689</v>
      </c>
      <c r="AM159" s="78"/>
      <c r="AN159" s="80">
        <v>42120.318819444445</v>
      </c>
      <c r="AO159" s="83" t="s">
        <v>1834</v>
      </c>
      <c r="AP159" s="78" t="b">
        <v>0</v>
      </c>
      <c r="AQ159" s="78" t="b">
        <v>0</v>
      </c>
      <c r="AR159" s="78" t="b">
        <v>1</v>
      </c>
      <c r="AS159" s="78"/>
      <c r="AT159" s="78">
        <v>4</v>
      </c>
      <c r="AU159" s="83" t="s">
        <v>1852</v>
      </c>
      <c r="AV159" s="78" t="b">
        <v>0</v>
      </c>
      <c r="AW159" s="78" t="s">
        <v>1931</v>
      </c>
      <c r="AX159" s="83" t="s">
        <v>2088</v>
      </c>
      <c r="AY159" s="78" t="s">
        <v>66</v>
      </c>
      <c r="AZ159" s="78" t="str">
        <f>REPLACE(INDEX(GroupVertices[Group],MATCH(Vertices[[#This Row],[Vertex]],GroupVertices[Vertex],0)),1,1,"")</f>
        <v>1</v>
      </c>
      <c r="BA159" s="48"/>
      <c r="BB159" s="48"/>
      <c r="BC159" s="48"/>
      <c r="BD159" s="48"/>
      <c r="BE159" s="48"/>
      <c r="BF159" s="48"/>
      <c r="BG159" s="116" t="s">
        <v>2814</v>
      </c>
      <c r="BH159" s="116" t="s">
        <v>2844</v>
      </c>
      <c r="BI159" s="116" t="s">
        <v>2923</v>
      </c>
      <c r="BJ159" s="116" t="s">
        <v>2923</v>
      </c>
      <c r="BK159" s="116">
        <v>2</v>
      </c>
      <c r="BL159" s="120">
        <v>10.526315789473685</v>
      </c>
      <c r="BM159" s="116">
        <v>0</v>
      </c>
      <c r="BN159" s="120">
        <v>0</v>
      </c>
      <c r="BO159" s="116">
        <v>0</v>
      </c>
      <c r="BP159" s="120">
        <v>0</v>
      </c>
      <c r="BQ159" s="116">
        <v>17</v>
      </c>
      <c r="BR159" s="120">
        <v>89.47368421052632</v>
      </c>
      <c r="BS159" s="116">
        <v>19</v>
      </c>
      <c r="BT159" s="2"/>
      <c r="BU159" s="3"/>
      <c r="BV159" s="3"/>
      <c r="BW159" s="3"/>
      <c r="BX159" s="3"/>
    </row>
    <row r="160" spans="1:76" ht="15">
      <c r="A160" s="64" t="s">
        <v>356</v>
      </c>
      <c r="B160" s="65"/>
      <c r="C160" s="65" t="s">
        <v>64</v>
      </c>
      <c r="D160" s="66">
        <v>204.72846894138232</v>
      </c>
      <c r="E160" s="68"/>
      <c r="F160" s="100" t="s">
        <v>1923</v>
      </c>
      <c r="G160" s="65"/>
      <c r="H160" s="69" t="s">
        <v>356</v>
      </c>
      <c r="I160" s="70"/>
      <c r="J160" s="70"/>
      <c r="K160" s="69" t="s">
        <v>2263</v>
      </c>
      <c r="L160" s="73">
        <v>1</v>
      </c>
      <c r="M160" s="74">
        <v>8998.4501953125</v>
      </c>
      <c r="N160" s="74">
        <v>5128.89892578125</v>
      </c>
      <c r="O160" s="75"/>
      <c r="P160" s="76"/>
      <c r="Q160" s="76"/>
      <c r="R160" s="86"/>
      <c r="S160" s="48">
        <v>0</v>
      </c>
      <c r="T160" s="48">
        <v>2</v>
      </c>
      <c r="U160" s="49">
        <v>0</v>
      </c>
      <c r="V160" s="49">
        <v>0.25</v>
      </c>
      <c r="W160" s="49">
        <v>0</v>
      </c>
      <c r="X160" s="49">
        <v>0.819146</v>
      </c>
      <c r="Y160" s="49">
        <v>0.5</v>
      </c>
      <c r="Z160" s="49">
        <v>0</v>
      </c>
      <c r="AA160" s="71">
        <v>160</v>
      </c>
      <c r="AB160" s="71"/>
      <c r="AC160" s="72"/>
      <c r="AD160" s="78" t="s">
        <v>1347</v>
      </c>
      <c r="AE160" s="78">
        <v>3783</v>
      </c>
      <c r="AF160" s="78">
        <v>1462</v>
      </c>
      <c r="AG160" s="78">
        <v>15499</v>
      </c>
      <c r="AH160" s="78">
        <v>94095</v>
      </c>
      <c r="AI160" s="78"/>
      <c r="AJ160" s="78" t="s">
        <v>1503</v>
      </c>
      <c r="AK160" s="78" t="s">
        <v>1617</v>
      </c>
      <c r="AL160" s="78"/>
      <c r="AM160" s="78"/>
      <c r="AN160" s="80">
        <v>41271.16599537037</v>
      </c>
      <c r="AO160" s="83" t="s">
        <v>1835</v>
      </c>
      <c r="AP160" s="78" t="b">
        <v>0</v>
      </c>
      <c r="AQ160" s="78" t="b">
        <v>0</v>
      </c>
      <c r="AR160" s="78" t="b">
        <v>1</v>
      </c>
      <c r="AS160" s="78"/>
      <c r="AT160" s="78">
        <v>6</v>
      </c>
      <c r="AU160" s="83" t="s">
        <v>1852</v>
      </c>
      <c r="AV160" s="78" t="b">
        <v>0</v>
      </c>
      <c r="AW160" s="78" t="s">
        <v>1931</v>
      </c>
      <c r="AX160" s="83" t="s">
        <v>2089</v>
      </c>
      <c r="AY160" s="78" t="s">
        <v>66</v>
      </c>
      <c r="AZ160" s="78" t="str">
        <f>REPLACE(INDEX(GroupVertices[Group],MATCH(Vertices[[#This Row],[Vertex]],GroupVertices[Vertex],0)),1,1,"")</f>
        <v>10</v>
      </c>
      <c r="BA160" s="48"/>
      <c r="BB160" s="48"/>
      <c r="BC160" s="48"/>
      <c r="BD160" s="48"/>
      <c r="BE160" s="48"/>
      <c r="BF160" s="48"/>
      <c r="BG160" s="116" t="s">
        <v>2815</v>
      </c>
      <c r="BH160" s="116" t="s">
        <v>2815</v>
      </c>
      <c r="BI160" s="116" t="s">
        <v>2924</v>
      </c>
      <c r="BJ160" s="116" t="s">
        <v>2924</v>
      </c>
      <c r="BK160" s="116">
        <v>0</v>
      </c>
      <c r="BL160" s="120">
        <v>0</v>
      </c>
      <c r="BM160" s="116">
        <v>0</v>
      </c>
      <c r="BN160" s="120">
        <v>0</v>
      </c>
      <c r="BO160" s="116">
        <v>0</v>
      </c>
      <c r="BP160" s="120">
        <v>0</v>
      </c>
      <c r="BQ160" s="116">
        <v>7</v>
      </c>
      <c r="BR160" s="120">
        <v>100</v>
      </c>
      <c r="BS160" s="116">
        <v>7</v>
      </c>
      <c r="BT160" s="2"/>
      <c r="BU160" s="3"/>
      <c r="BV160" s="3"/>
      <c r="BW160" s="3"/>
      <c r="BX160" s="3"/>
    </row>
    <row r="161" spans="1:76" ht="15">
      <c r="A161" s="64" t="s">
        <v>384</v>
      </c>
      <c r="B161" s="65"/>
      <c r="C161" s="65" t="s">
        <v>64</v>
      </c>
      <c r="D161" s="66">
        <v>1000</v>
      </c>
      <c r="E161" s="68"/>
      <c r="F161" s="100" t="s">
        <v>1924</v>
      </c>
      <c r="G161" s="65"/>
      <c r="H161" s="69" t="s">
        <v>384</v>
      </c>
      <c r="I161" s="70"/>
      <c r="J161" s="70"/>
      <c r="K161" s="69" t="s">
        <v>2264</v>
      </c>
      <c r="L161" s="73">
        <v>26.440203562340965</v>
      </c>
      <c r="M161" s="74">
        <v>8771.3115234375</v>
      </c>
      <c r="N161" s="74">
        <v>6428.02294921875</v>
      </c>
      <c r="O161" s="75"/>
      <c r="P161" s="76"/>
      <c r="Q161" s="76"/>
      <c r="R161" s="86"/>
      <c r="S161" s="48">
        <v>3</v>
      </c>
      <c r="T161" s="48">
        <v>0</v>
      </c>
      <c r="U161" s="49">
        <v>1</v>
      </c>
      <c r="V161" s="49">
        <v>0.333333</v>
      </c>
      <c r="W161" s="49">
        <v>0</v>
      </c>
      <c r="X161" s="49">
        <v>1.180847</v>
      </c>
      <c r="Y161" s="49">
        <v>0.3333333333333333</v>
      </c>
      <c r="Z161" s="49">
        <v>0</v>
      </c>
      <c r="AA161" s="71">
        <v>161</v>
      </c>
      <c r="AB161" s="71"/>
      <c r="AC161" s="72"/>
      <c r="AD161" s="78" t="s">
        <v>1348</v>
      </c>
      <c r="AE161" s="78">
        <v>113</v>
      </c>
      <c r="AF161" s="78">
        <v>135991</v>
      </c>
      <c r="AG161" s="78">
        <v>17857</v>
      </c>
      <c r="AH161" s="78">
        <v>61056</v>
      </c>
      <c r="AI161" s="78"/>
      <c r="AJ161" s="78" t="s">
        <v>1504</v>
      </c>
      <c r="AK161" s="78"/>
      <c r="AL161" s="83" t="s">
        <v>1690</v>
      </c>
      <c r="AM161" s="78"/>
      <c r="AN161" s="80">
        <v>42527.28298611111</v>
      </c>
      <c r="AO161" s="83" t="s">
        <v>1836</v>
      </c>
      <c r="AP161" s="78" t="b">
        <v>1</v>
      </c>
      <c r="AQ161" s="78" t="b">
        <v>0</v>
      </c>
      <c r="AR161" s="78" t="b">
        <v>1</v>
      </c>
      <c r="AS161" s="78"/>
      <c r="AT161" s="78">
        <v>208</v>
      </c>
      <c r="AU161" s="78"/>
      <c r="AV161" s="78" t="b">
        <v>0</v>
      </c>
      <c r="AW161" s="78" t="s">
        <v>1931</v>
      </c>
      <c r="AX161" s="83" t="s">
        <v>2090</v>
      </c>
      <c r="AY161" s="78" t="s">
        <v>65</v>
      </c>
      <c r="AZ161" s="78" t="str">
        <f>REPLACE(INDEX(GroupVertices[Group],MATCH(Vertices[[#This Row],[Vertex]],GroupVertices[Vertex],0)),1,1,"")</f>
        <v>10</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358</v>
      </c>
      <c r="B162" s="65"/>
      <c r="C162" s="65" t="s">
        <v>64</v>
      </c>
      <c r="D162" s="66">
        <v>175.49011373578304</v>
      </c>
      <c r="E162" s="68"/>
      <c r="F162" s="100" t="s">
        <v>1925</v>
      </c>
      <c r="G162" s="65"/>
      <c r="H162" s="69" t="s">
        <v>358</v>
      </c>
      <c r="I162" s="70"/>
      <c r="J162" s="70"/>
      <c r="K162" s="69" t="s">
        <v>2265</v>
      </c>
      <c r="L162" s="73">
        <v>26.440203562340965</v>
      </c>
      <c r="M162" s="74">
        <v>8341.9873046875</v>
      </c>
      <c r="N162" s="74">
        <v>5500.19580078125</v>
      </c>
      <c r="O162" s="75"/>
      <c r="P162" s="76"/>
      <c r="Q162" s="76"/>
      <c r="R162" s="86"/>
      <c r="S162" s="48">
        <v>2</v>
      </c>
      <c r="T162" s="48">
        <v>1</v>
      </c>
      <c r="U162" s="49">
        <v>1</v>
      </c>
      <c r="V162" s="49">
        <v>0.333333</v>
      </c>
      <c r="W162" s="49">
        <v>0</v>
      </c>
      <c r="X162" s="49">
        <v>1.180847</v>
      </c>
      <c r="Y162" s="49">
        <v>0.3333333333333333</v>
      </c>
      <c r="Z162" s="49">
        <v>0</v>
      </c>
      <c r="AA162" s="71">
        <v>162</v>
      </c>
      <c r="AB162" s="71"/>
      <c r="AC162" s="72"/>
      <c r="AD162" s="78" t="s">
        <v>1349</v>
      </c>
      <c r="AE162" s="78">
        <v>209</v>
      </c>
      <c r="AF162" s="78">
        <v>465</v>
      </c>
      <c r="AG162" s="78">
        <v>1053</v>
      </c>
      <c r="AH162" s="78">
        <v>482</v>
      </c>
      <c r="AI162" s="78"/>
      <c r="AJ162" s="78"/>
      <c r="AK162" s="78" t="s">
        <v>1618</v>
      </c>
      <c r="AL162" s="78"/>
      <c r="AM162" s="78"/>
      <c r="AN162" s="80">
        <v>40494.74178240741</v>
      </c>
      <c r="AO162" s="83" t="s">
        <v>1837</v>
      </c>
      <c r="AP162" s="78" t="b">
        <v>1</v>
      </c>
      <c r="AQ162" s="78" t="b">
        <v>0</v>
      </c>
      <c r="AR162" s="78" t="b">
        <v>0</v>
      </c>
      <c r="AS162" s="78"/>
      <c r="AT162" s="78">
        <v>2</v>
      </c>
      <c r="AU162" s="83" t="s">
        <v>1852</v>
      </c>
      <c r="AV162" s="78" t="b">
        <v>0</v>
      </c>
      <c r="AW162" s="78" t="s">
        <v>1931</v>
      </c>
      <c r="AX162" s="83" t="s">
        <v>2091</v>
      </c>
      <c r="AY162" s="78" t="s">
        <v>66</v>
      </c>
      <c r="AZ162" s="78" t="str">
        <f>REPLACE(INDEX(GroupVertices[Group],MATCH(Vertices[[#This Row],[Vertex]],GroupVertices[Vertex],0)),1,1,"")</f>
        <v>10</v>
      </c>
      <c r="BA162" s="48"/>
      <c r="BB162" s="48"/>
      <c r="BC162" s="48"/>
      <c r="BD162" s="48"/>
      <c r="BE162" s="48"/>
      <c r="BF162" s="48"/>
      <c r="BG162" s="116" t="s">
        <v>2816</v>
      </c>
      <c r="BH162" s="116" t="s">
        <v>2816</v>
      </c>
      <c r="BI162" s="116" t="s">
        <v>2634</v>
      </c>
      <c r="BJ162" s="116" t="s">
        <v>2634</v>
      </c>
      <c r="BK162" s="116">
        <v>0</v>
      </c>
      <c r="BL162" s="120">
        <v>0</v>
      </c>
      <c r="BM162" s="116">
        <v>0</v>
      </c>
      <c r="BN162" s="120">
        <v>0</v>
      </c>
      <c r="BO162" s="116">
        <v>0</v>
      </c>
      <c r="BP162" s="120">
        <v>0</v>
      </c>
      <c r="BQ162" s="116">
        <v>5</v>
      </c>
      <c r="BR162" s="120">
        <v>100</v>
      </c>
      <c r="BS162" s="116">
        <v>5</v>
      </c>
      <c r="BT162" s="2"/>
      <c r="BU162" s="3"/>
      <c r="BV162" s="3"/>
      <c r="BW162" s="3"/>
      <c r="BX162" s="3"/>
    </row>
    <row r="163" spans="1:76" ht="15">
      <c r="A163" s="64" t="s">
        <v>357</v>
      </c>
      <c r="B163" s="65"/>
      <c r="C163" s="65" t="s">
        <v>64</v>
      </c>
      <c r="D163" s="66">
        <v>162.14663167104112</v>
      </c>
      <c r="E163" s="68"/>
      <c r="F163" s="100" t="s">
        <v>1926</v>
      </c>
      <c r="G163" s="65"/>
      <c r="H163" s="69" t="s">
        <v>357</v>
      </c>
      <c r="I163" s="70"/>
      <c r="J163" s="70"/>
      <c r="K163" s="69" t="s">
        <v>2266</v>
      </c>
      <c r="L163" s="73">
        <v>1</v>
      </c>
      <c r="M163" s="74">
        <v>2051.9931640625</v>
      </c>
      <c r="N163" s="74">
        <v>7419.42578125</v>
      </c>
      <c r="O163" s="75"/>
      <c r="P163" s="76"/>
      <c r="Q163" s="76"/>
      <c r="R163" s="86"/>
      <c r="S163" s="48">
        <v>1</v>
      </c>
      <c r="T163" s="48">
        <v>1</v>
      </c>
      <c r="U163" s="49">
        <v>0</v>
      </c>
      <c r="V163" s="49">
        <v>0</v>
      </c>
      <c r="W163" s="49">
        <v>0</v>
      </c>
      <c r="X163" s="49">
        <v>0.999997</v>
      </c>
      <c r="Y163" s="49">
        <v>0</v>
      </c>
      <c r="Z163" s="49" t="s">
        <v>2358</v>
      </c>
      <c r="AA163" s="71">
        <v>163</v>
      </c>
      <c r="AB163" s="71"/>
      <c r="AC163" s="72"/>
      <c r="AD163" s="78" t="s">
        <v>1350</v>
      </c>
      <c r="AE163" s="78">
        <v>128</v>
      </c>
      <c r="AF163" s="78">
        <v>10</v>
      </c>
      <c r="AG163" s="78">
        <v>39</v>
      </c>
      <c r="AH163" s="78">
        <v>87</v>
      </c>
      <c r="AI163" s="78"/>
      <c r="AJ163" s="78" t="s">
        <v>1505</v>
      </c>
      <c r="AK163" s="78" t="s">
        <v>1619</v>
      </c>
      <c r="AL163" s="78"/>
      <c r="AM163" s="78"/>
      <c r="AN163" s="80">
        <v>43633.65446759259</v>
      </c>
      <c r="AO163" s="83" t="s">
        <v>1838</v>
      </c>
      <c r="AP163" s="78" t="b">
        <v>1</v>
      </c>
      <c r="AQ163" s="78" t="b">
        <v>0</v>
      </c>
      <c r="AR163" s="78" t="b">
        <v>0</v>
      </c>
      <c r="AS163" s="78"/>
      <c r="AT163" s="78">
        <v>0</v>
      </c>
      <c r="AU163" s="78"/>
      <c r="AV163" s="78" t="b">
        <v>0</v>
      </c>
      <c r="AW163" s="78" t="s">
        <v>1931</v>
      </c>
      <c r="AX163" s="83" t="s">
        <v>2092</v>
      </c>
      <c r="AY163" s="78" t="s">
        <v>66</v>
      </c>
      <c r="AZ163" s="78" t="str">
        <f>REPLACE(INDEX(GroupVertices[Group],MATCH(Vertices[[#This Row],[Vertex]],GroupVertices[Vertex],0)),1,1,"")</f>
        <v>1</v>
      </c>
      <c r="BA163" s="48"/>
      <c r="BB163" s="48"/>
      <c r="BC163" s="48"/>
      <c r="BD163" s="48"/>
      <c r="BE163" s="48"/>
      <c r="BF163" s="48"/>
      <c r="BG163" s="116" t="s">
        <v>2817</v>
      </c>
      <c r="BH163" s="116" t="s">
        <v>2817</v>
      </c>
      <c r="BI163" s="116" t="s">
        <v>2925</v>
      </c>
      <c r="BJ163" s="116" t="s">
        <v>2925</v>
      </c>
      <c r="BK163" s="116">
        <v>0</v>
      </c>
      <c r="BL163" s="120">
        <v>0</v>
      </c>
      <c r="BM163" s="116">
        <v>0</v>
      </c>
      <c r="BN163" s="120">
        <v>0</v>
      </c>
      <c r="BO163" s="116">
        <v>0</v>
      </c>
      <c r="BP163" s="120">
        <v>0</v>
      </c>
      <c r="BQ163" s="116">
        <v>9</v>
      </c>
      <c r="BR163" s="120">
        <v>100</v>
      </c>
      <c r="BS163" s="116">
        <v>9</v>
      </c>
      <c r="BT163" s="2"/>
      <c r="BU163" s="3"/>
      <c r="BV163" s="3"/>
      <c r="BW163" s="3"/>
      <c r="BX163" s="3"/>
    </row>
    <row r="164" spans="1:76" ht="15">
      <c r="A164" s="64" t="s">
        <v>359</v>
      </c>
      <c r="B164" s="65"/>
      <c r="C164" s="65" t="s">
        <v>64</v>
      </c>
      <c r="D164" s="66">
        <v>162.29326334208224</v>
      </c>
      <c r="E164" s="68"/>
      <c r="F164" s="100" t="s">
        <v>1927</v>
      </c>
      <c r="G164" s="65"/>
      <c r="H164" s="69" t="s">
        <v>359</v>
      </c>
      <c r="I164" s="70"/>
      <c r="J164" s="70"/>
      <c r="K164" s="69" t="s">
        <v>2267</v>
      </c>
      <c r="L164" s="73">
        <v>1</v>
      </c>
      <c r="M164" s="74">
        <v>8114.84814453125</v>
      </c>
      <c r="N164" s="74">
        <v>6799.31982421875</v>
      </c>
      <c r="O164" s="75"/>
      <c r="P164" s="76"/>
      <c r="Q164" s="76"/>
      <c r="R164" s="86"/>
      <c r="S164" s="48">
        <v>0</v>
      </c>
      <c r="T164" s="48">
        <v>2</v>
      </c>
      <c r="U164" s="49">
        <v>0</v>
      </c>
      <c r="V164" s="49">
        <v>0.25</v>
      </c>
      <c r="W164" s="49">
        <v>0</v>
      </c>
      <c r="X164" s="49">
        <v>0.819146</v>
      </c>
      <c r="Y164" s="49">
        <v>0.5</v>
      </c>
      <c r="Z164" s="49">
        <v>0</v>
      </c>
      <c r="AA164" s="71">
        <v>164</v>
      </c>
      <c r="AB164" s="71"/>
      <c r="AC164" s="72"/>
      <c r="AD164" s="78" t="s">
        <v>1351</v>
      </c>
      <c r="AE164" s="78">
        <v>431</v>
      </c>
      <c r="AF164" s="78">
        <v>15</v>
      </c>
      <c r="AG164" s="78">
        <v>758</v>
      </c>
      <c r="AH164" s="78">
        <v>6977</v>
      </c>
      <c r="AI164" s="78"/>
      <c r="AJ164" s="78" t="s">
        <v>1506</v>
      </c>
      <c r="AK164" s="78" t="s">
        <v>1131</v>
      </c>
      <c r="AL164" s="78"/>
      <c r="AM164" s="78"/>
      <c r="AN164" s="80">
        <v>43628.045694444445</v>
      </c>
      <c r="AO164" s="83" t="s">
        <v>1839</v>
      </c>
      <c r="AP164" s="78" t="b">
        <v>1</v>
      </c>
      <c r="AQ164" s="78" t="b">
        <v>0</v>
      </c>
      <c r="AR164" s="78" t="b">
        <v>1</v>
      </c>
      <c r="AS164" s="78"/>
      <c r="AT164" s="78">
        <v>0</v>
      </c>
      <c r="AU164" s="78"/>
      <c r="AV164" s="78" t="b">
        <v>0</v>
      </c>
      <c r="AW164" s="78" t="s">
        <v>1931</v>
      </c>
      <c r="AX164" s="83" t="s">
        <v>2093</v>
      </c>
      <c r="AY164" s="78" t="s">
        <v>66</v>
      </c>
      <c r="AZ164" s="78" t="str">
        <f>REPLACE(INDEX(GroupVertices[Group],MATCH(Vertices[[#This Row],[Vertex]],GroupVertices[Vertex],0)),1,1,"")</f>
        <v>10</v>
      </c>
      <c r="BA164" s="48"/>
      <c r="BB164" s="48"/>
      <c r="BC164" s="48"/>
      <c r="BD164" s="48"/>
      <c r="BE164" s="48"/>
      <c r="BF164" s="48"/>
      <c r="BG164" s="116" t="s">
        <v>2815</v>
      </c>
      <c r="BH164" s="116" t="s">
        <v>2815</v>
      </c>
      <c r="BI164" s="116" t="s">
        <v>2924</v>
      </c>
      <c r="BJ164" s="116" t="s">
        <v>2924</v>
      </c>
      <c r="BK164" s="116">
        <v>0</v>
      </c>
      <c r="BL164" s="120">
        <v>0</v>
      </c>
      <c r="BM164" s="116">
        <v>0</v>
      </c>
      <c r="BN164" s="120">
        <v>0</v>
      </c>
      <c r="BO164" s="116">
        <v>0</v>
      </c>
      <c r="BP164" s="120">
        <v>0</v>
      </c>
      <c r="BQ164" s="116">
        <v>7</v>
      </c>
      <c r="BR164" s="120">
        <v>100</v>
      </c>
      <c r="BS164" s="116">
        <v>7</v>
      </c>
      <c r="BT164" s="2"/>
      <c r="BU164" s="3"/>
      <c r="BV164" s="3"/>
      <c r="BW164" s="3"/>
      <c r="BX164" s="3"/>
    </row>
    <row r="165" spans="1:76" ht="15">
      <c r="A165" s="64" t="s">
        <v>360</v>
      </c>
      <c r="B165" s="65"/>
      <c r="C165" s="65" t="s">
        <v>64</v>
      </c>
      <c r="D165" s="66">
        <v>180.62222222222223</v>
      </c>
      <c r="E165" s="68"/>
      <c r="F165" s="100" t="s">
        <v>1928</v>
      </c>
      <c r="G165" s="65"/>
      <c r="H165" s="69" t="s">
        <v>360</v>
      </c>
      <c r="I165" s="70"/>
      <c r="J165" s="70"/>
      <c r="K165" s="69" t="s">
        <v>2268</v>
      </c>
      <c r="L165" s="73">
        <v>1</v>
      </c>
      <c r="M165" s="74">
        <v>3113.182373046875</v>
      </c>
      <c r="N165" s="74">
        <v>7419.42578125</v>
      </c>
      <c r="O165" s="75"/>
      <c r="P165" s="76"/>
      <c r="Q165" s="76"/>
      <c r="R165" s="86"/>
      <c r="S165" s="48">
        <v>1</v>
      </c>
      <c r="T165" s="48">
        <v>1</v>
      </c>
      <c r="U165" s="49">
        <v>0</v>
      </c>
      <c r="V165" s="49">
        <v>0</v>
      </c>
      <c r="W165" s="49">
        <v>0</v>
      </c>
      <c r="X165" s="49">
        <v>0.999997</v>
      </c>
      <c r="Y165" s="49">
        <v>0</v>
      </c>
      <c r="Z165" s="49" t="s">
        <v>2358</v>
      </c>
      <c r="AA165" s="71">
        <v>165</v>
      </c>
      <c r="AB165" s="71"/>
      <c r="AC165" s="72"/>
      <c r="AD165" s="78" t="s">
        <v>1352</v>
      </c>
      <c r="AE165" s="78">
        <v>1056</v>
      </c>
      <c r="AF165" s="78">
        <v>640</v>
      </c>
      <c r="AG165" s="78">
        <v>20354</v>
      </c>
      <c r="AH165" s="78">
        <v>6908</v>
      </c>
      <c r="AI165" s="78"/>
      <c r="AJ165" s="78" t="s">
        <v>1507</v>
      </c>
      <c r="AK165" s="78" t="s">
        <v>1620</v>
      </c>
      <c r="AL165" s="83" t="s">
        <v>1691</v>
      </c>
      <c r="AM165" s="78"/>
      <c r="AN165" s="80">
        <v>40624.478634259256</v>
      </c>
      <c r="AO165" s="83" t="s">
        <v>1840</v>
      </c>
      <c r="AP165" s="78" t="b">
        <v>0</v>
      </c>
      <c r="AQ165" s="78" t="b">
        <v>0</v>
      </c>
      <c r="AR165" s="78" t="b">
        <v>1</v>
      </c>
      <c r="AS165" s="78"/>
      <c r="AT165" s="78">
        <v>21</v>
      </c>
      <c r="AU165" s="83" t="s">
        <v>1852</v>
      </c>
      <c r="AV165" s="78" t="b">
        <v>0</v>
      </c>
      <c r="AW165" s="78" t="s">
        <v>1931</v>
      </c>
      <c r="AX165" s="83" t="s">
        <v>2094</v>
      </c>
      <c r="AY165" s="78" t="s">
        <v>66</v>
      </c>
      <c r="AZ165" s="78" t="str">
        <f>REPLACE(INDEX(GroupVertices[Group],MATCH(Vertices[[#This Row],[Vertex]],GroupVertices[Vertex],0)),1,1,"")</f>
        <v>1</v>
      </c>
      <c r="BA165" s="48"/>
      <c r="BB165" s="48"/>
      <c r="BC165" s="48"/>
      <c r="BD165" s="48"/>
      <c r="BE165" s="48"/>
      <c r="BF165" s="48"/>
      <c r="BG165" s="116" t="s">
        <v>2818</v>
      </c>
      <c r="BH165" s="116" t="s">
        <v>2818</v>
      </c>
      <c r="BI165" s="116" t="s">
        <v>2926</v>
      </c>
      <c r="BJ165" s="116" t="s">
        <v>2926</v>
      </c>
      <c r="BK165" s="116">
        <v>0</v>
      </c>
      <c r="BL165" s="120">
        <v>0</v>
      </c>
      <c r="BM165" s="116">
        <v>0</v>
      </c>
      <c r="BN165" s="120">
        <v>0</v>
      </c>
      <c r="BO165" s="116">
        <v>0</v>
      </c>
      <c r="BP165" s="120">
        <v>0</v>
      </c>
      <c r="BQ165" s="116">
        <v>17</v>
      </c>
      <c r="BR165" s="120">
        <v>100</v>
      </c>
      <c r="BS165" s="116">
        <v>17</v>
      </c>
      <c r="BT165" s="2"/>
      <c r="BU165" s="3"/>
      <c r="BV165" s="3"/>
      <c r="BW165" s="3"/>
      <c r="BX165" s="3"/>
    </row>
    <row r="166" spans="1:76" ht="15">
      <c r="A166" s="64" t="s">
        <v>361</v>
      </c>
      <c r="B166" s="65"/>
      <c r="C166" s="65" t="s">
        <v>64</v>
      </c>
      <c r="D166" s="66">
        <v>162.79181102362205</v>
      </c>
      <c r="E166" s="68"/>
      <c r="F166" s="100" t="s">
        <v>1929</v>
      </c>
      <c r="G166" s="65"/>
      <c r="H166" s="69" t="s">
        <v>361</v>
      </c>
      <c r="I166" s="70"/>
      <c r="J166" s="70"/>
      <c r="K166" s="69" t="s">
        <v>2269</v>
      </c>
      <c r="L166" s="73">
        <v>1</v>
      </c>
      <c r="M166" s="74">
        <v>990.8040771484375</v>
      </c>
      <c r="N166" s="74">
        <v>6528.7587890625</v>
      </c>
      <c r="O166" s="75"/>
      <c r="P166" s="76"/>
      <c r="Q166" s="76"/>
      <c r="R166" s="86"/>
      <c r="S166" s="48">
        <v>1</v>
      </c>
      <c r="T166" s="48">
        <v>1</v>
      </c>
      <c r="U166" s="49">
        <v>0</v>
      </c>
      <c r="V166" s="49">
        <v>0</v>
      </c>
      <c r="W166" s="49">
        <v>0</v>
      </c>
      <c r="X166" s="49">
        <v>0.999997</v>
      </c>
      <c r="Y166" s="49">
        <v>0</v>
      </c>
      <c r="Z166" s="49" t="s">
        <v>2358</v>
      </c>
      <c r="AA166" s="71">
        <v>166</v>
      </c>
      <c r="AB166" s="71"/>
      <c r="AC166" s="72"/>
      <c r="AD166" s="78" t="s">
        <v>1353</v>
      </c>
      <c r="AE166" s="78">
        <v>118</v>
      </c>
      <c r="AF166" s="78">
        <v>32</v>
      </c>
      <c r="AG166" s="78">
        <v>579</v>
      </c>
      <c r="AH166" s="78">
        <v>822</v>
      </c>
      <c r="AI166" s="78"/>
      <c r="AJ166" s="78" t="s">
        <v>1508</v>
      </c>
      <c r="AK166" s="78" t="s">
        <v>1621</v>
      </c>
      <c r="AL166" s="78"/>
      <c r="AM166" s="78"/>
      <c r="AN166" s="80">
        <v>43557.7472337963</v>
      </c>
      <c r="AO166" s="83" t="s">
        <v>1841</v>
      </c>
      <c r="AP166" s="78" t="b">
        <v>1</v>
      </c>
      <c r="AQ166" s="78" t="b">
        <v>0</v>
      </c>
      <c r="AR166" s="78" t="b">
        <v>0</v>
      </c>
      <c r="AS166" s="78"/>
      <c r="AT166" s="78">
        <v>1</v>
      </c>
      <c r="AU166" s="78"/>
      <c r="AV166" s="78" t="b">
        <v>0</v>
      </c>
      <c r="AW166" s="78" t="s">
        <v>1931</v>
      </c>
      <c r="AX166" s="83" t="s">
        <v>2095</v>
      </c>
      <c r="AY166" s="78" t="s">
        <v>66</v>
      </c>
      <c r="AZ166" s="78" t="str">
        <f>REPLACE(INDEX(GroupVertices[Group],MATCH(Vertices[[#This Row],[Vertex]],GroupVertices[Vertex],0)),1,1,"")</f>
        <v>1</v>
      </c>
      <c r="BA166" s="48"/>
      <c r="BB166" s="48"/>
      <c r="BC166" s="48"/>
      <c r="BD166" s="48"/>
      <c r="BE166" s="48" t="s">
        <v>540</v>
      </c>
      <c r="BF166" s="48" t="s">
        <v>540</v>
      </c>
      <c r="BG166" s="116" t="s">
        <v>2819</v>
      </c>
      <c r="BH166" s="116" t="s">
        <v>2819</v>
      </c>
      <c r="BI166" s="116" t="s">
        <v>2927</v>
      </c>
      <c r="BJ166" s="116" t="s">
        <v>2927</v>
      </c>
      <c r="BK166" s="116">
        <v>0</v>
      </c>
      <c r="BL166" s="120">
        <v>0</v>
      </c>
      <c r="BM166" s="116">
        <v>0</v>
      </c>
      <c r="BN166" s="120">
        <v>0</v>
      </c>
      <c r="BO166" s="116">
        <v>0</v>
      </c>
      <c r="BP166" s="120">
        <v>0</v>
      </c>
      <c r="BQ166" s="116">
        <v>12</v>
      </c>
      <c r="BR166" s="120">
        <v>100</v>
      </c>
      <c r="BS166" s="116">
        <v>12</v>
      </c>
      <c r="BT166" s="2"/>
      <c r="BU166" s="3"/>
      <c r="BV166" s="3"/>
      <c r="BW166" s="3"/>
      <c r="BX166" s="3"/>
    </row>
    <row r="167" spans="1:76" ht="15">
      <c r="A167" s="64" t="s">
        <v>362</v>
      </c>
      <c r="B167" s="65"/>
      <c r="C167" s="65" t="s">
        <v>64</v>
      </c>
      <c r="D167" s="66">
        <v>162</v>
      </c>
      <c r="E167" s="68"/>
      <c r="F167" s="100" t="s">
        <v>686</v>
      </c>
      <c r="G167" s="65"/>
      <c r="H167" s="69" t="s">
        <v>362</v>
      </c>
      <c r="I167" s="70"/>
      <c r="J167" s="70"/>
      <c r="K167" s="69" t="s">
        <v>2270</v>
      </c>
      <c r="L167" s="73">
        <v>1</v>
      </c>
      <c r="M167" s="74">
        <v>460.2095642089844</v>
      </c>
      <c r="N167" s="74">
        <v>6528.7587890625</v>
      </c>
      <c r="O167" s="75"/>
      <c r="P167" s="76"/>
      <c r="Q167" s="76"/>
      <c r="R167" s="86"/>
      <c r="S167" s="48">
        <v>1</v>
      </c>
      <c r="T167" s="48">
        <v>1</v>
      </c>
      <c r="U167" s="49">
        <v>0</v>
      </c>
      <c r="V167" s="49">
        <v>0</v>
      </c>
      <c r="W167" s="49">
        <v>0</v>
      </c>
      <c r="X167" s="49">
        <v>0.999997</v>
      </c>
      <c r="Y167" s="49">
        <v>0</v>
      </c>
      <c r="Z167" s="49" t="s">
        <v>2358</v>
      </c>
      <c r="AA167" s="71">
        <v>167</v>
      </c>
      <c r="AB167" s="71"/>
      <c r="AC167" s="72"/>
      <c r="AD167" s="78" t="s">
        <v>1354</v>
      </c>
      <c r="AE167" s="78">
        <v>27</v>
      </c>
      <c r="AF167" s="78">
        <v>5</v>
      </c>
      <c r="AG167" s="78">
        <v>24</v>
      </c>
      <c r="AH167" s="78">
        <v>0</v>
      </c>
      <c r="AI167" s="78"/>
      <c r="AJ167" s="78" t="s">
        <v>1509</v>
      </c>
      <c r="AK167" s="78">
        <v>716</v>
      </c>
      <c r="AL167" s="83" t="s">
        <v>1692</v>
      </c>
      <c r="AM167" s="78"/>
      <c r="AN167" s="80">
        <v>43657.02337962963</v>
      </c>
      <c r="AO167" s="83" t="s">
        <v>1842</v>
      </c>
      <c r="AP167" s="78" t="b">
        <v>1</v>
      </c>
      <c r="AQ167" s="78" t="b">
        <v>0</v>
      </c>
      <c r="AR167" s="78" t="b">
        <v>0</v>
      </c>
      <c r="AS167" s="78"/>
      <c r="AT167" s="78">
        <v>0</v>
      </c>
      <c r="AU167" s="78"/>
      <c r="AV167" s="78" t="b">
        <v>0</v>
      </c>
      <c r="AW167" s="78" t="s">
        <v>1931</v>
      </c>
      <c r="AX167" s="83" t="s">
        <v>2096</v>
      </c>
      <c r="AY167" s="78" t="s">
        <v>66</v>
      </c>
      <c r="AZ167" s="78" t="str">
        <f>REPLACE(INDEX(GroupVertices[Group],MATCH(Vertices[[#This Row],[Vertex]],GroupVertices[Vertex],0)),1,1,"")</f>
        <v>1</v>
      </c>
      <c r="BA167" s="48" t="s">
        <v>511</v>
      </c>
      <c r="BB167" s="48" t="s">
        <v>511</v>
      </c>
      <c r="BC167" s="48" t="s">
        <v>516</v>
      </c>
      <c r="BD167" s="48" t="s">
        <v>516</v>
      </c>
      <c r="BE167" s="48" t="s">
        <v>541</v>
      </c>
      <c r="BF167" s="48" t="s">
        <v>541</v>
      </c>
      <c r="BG167" s="116" t="s">
        <v>2820</v>
      </c>
      <c r="BH167" s="116" t="s">
        <v>2820</v>
      </c>
      <c r="BI167" s="116" t="s">
        <v>2928</v>
      </c>
      <c r="BJ167" s="116" t="s">
        <v>2928</v>
      </c>
      <c r="BK167" s="116">
        <v>0</v>
      </c>
      <c r="BL167" s="120">
        <v>0</v>
      </c>
      <c r="BM167" s="116">
        <v>0</v>
      </c>
      <c r="BN167" s="120">
        <v>0</v>
      </c>
      <c r="BO167" s="116">
        <v>0</v>
      </c>
      <c r="BP167" s="120">
        <v>0</v>
      </c>
      <c r="BQ167" s="116">
        <v>26</v>
      </c>
      <c r="BR167" s="120">
        <v>100</v>
      </c>
      <c r="BS167" s="116">
        <v>26</v>
      </c>
      <c r="BT167" s="2"/>
      <c r="BU167" s="3"/>
      <c r="BV167" s="3"/>
      <c r="BW167" s="3"/>
      <c r="BX167" s="3"/>
    </row>
    <row r="168" spans="1:76" ht="15">
      <c r="A168" s="64" t="s">
        <v>363</v>
      </c>
      <c r="B168" s="65"/>
      <c r="C168" s="65" t="s">
        <v>64</v>
      </c>
      <c r="D168" s="66">
        <v>176.8097987751531</v>
      </c>
      <c r="E168" s="68"/>
      <c r="F168" s="100" t="s">
        <v>687</v>
      </c>
      <c r="G168" s="65"/>
      <c r="H168" s="69" t="s">
        <v>363</v>
      </c>
      <c r="I168" s="70"/>
      <c r="J168" s="70"/>
      <c r="K168" s="69" t="s">
        <v>2271</v>
      </c>
      <c r="L168" s="73">
        <v>1</v>
      </c>
      <c r="M168" s="74">
        <v>3113.182373046875</v>
      </c>
      <c r="N168" s="74">
        <v>8310.09375</v>
      </c>
      <c r="O168" s="75"/>
      <c r="P168" s="76"/>
      <c r="Q168" s="76"/>
      <c r="R168" s="86"/>
      <c r="S168" s="48">
        <v>1</v>
      </c>
      <c r="T168" s="48">
        <v>1</v>
      </c>
      <c r="U168" s="49">
        <v>0</v>
      </c>
      <c r="V168" s="49">
        <v>0</v>
      </c>
      <c r="W168" s="49">
        <v>0</v>
      </c>
      <c r="X168" s="49">
        <v>0.999997</v>
      </c>
      <c r="Y168" s="49">
        <v>0</v>
      </c>
      <c r="Z168" s="49" t="s">
        <v>2358</v>
      </c>
      <c r="AA168" s="71">
        <v>168</v>
      </c>
      <c r="AB168" s="71"/>
      <c r="AC168" s="72"/>
      <c r="AD168" s="78" t="s">
        <v>1355</v>
      </c>
      <c r="AE168" s="78">
        <v>708</v>
      </c>
      <c r="AF168" s="78">
        <v>510</v>
      </c>
      <c r="AG168" s="78">
        <v>13381</v>
      </c>
      <c r="AH168" s="78">
        <v>106474</v>
      </c>
      <c r="AI168" s="78"/>
      <c r="AJ168" s="78" t="s">
        <v>1510</v>
      </c>
      <c r="AK168" s="78" t="s">
        <v>1622</v>
      </c>
      <c r="AL168" s="78"/>
      <c r="AM168" s="78"/>
      <c r="AN168" s="80">
        <v>42016.013877314814</v>
      </c>
      <c r="AO168" s="83" t="s">
        <v>1843</v>
      </c>
      <c r="AP168" s="78" t="b">
        <v>1</v>
      </c>
      <c r="AQ168" s="78" t="b">
        <v>0</v>
      </c>
      <c r="AR168" s="78" t="b">
        <v>1</v>
      </c>
      <c r="AS168" s="78"/>
      <c r="AT168" s="78">
        <v>2</v>
      </c>
      <c r="AU168" s="83" t="s">
        <v>1852</v>
      </c>
      <c r="AV168" s="78" t="b">
        <v>0</v>
      </c>
      <c r="AW168" s="78" t="s">
        <v>1931</v>
      </c>
      <c r="AX168" s="83" t="s">
        <v>2097</v>
      </c>
      <c r="AY168" s="78" t="s">
        <v>66</v>
      </c>
      <c r="AZ168" s="78" t="str">
        <f>REPLACE(INDEX(GroupVertices[Group],MATCH(Vertices[[#This Row],[Vertex]],GroupVertices[Vertex],0)),1,1,"")</f>
        <v>1</v>
      </c>
      <c r="BA168" s="48" t="s">
        <v>512</v>
      </c>
      <c r="BB168" s="48" t="s">
        <v>512</v>
      </c>
      <c r="BC168" s="48" t="s">
        <v>517</v>
      </c>
      <c r="BD168" s="48" t="s">
        <v>517</v>
      </c>
      <c r="BE168" s="48"/>
      <c r="BF168" s="48"/>
      <c r="BG168" s="116" t="s">
        <v>2821</v>
      </c>
      <c r="BH168" s="116" t="s">
        <v>2821</v>
      </c>
      <c r="BI168" s="116" t="s">
        <v>2929</v>
      </c>
      <c r="BJ168" s="116" t="s">
        <v>2929</v>
      </c>
      <c r="BK168" s="116">
        <v>0</v>
      </c>
      <c r="BL168" s="120">
        <v>0</v>
      </c>
      <c r="BM168" s="116">
        <v>0</v>
      </c>
      <c r="BN168" s="120">
        <v>0</v>
      </c>
      <c r="BO168" s="116">
        <v>0</v>
      </c>
      <c r="BP168" s="120">
        <v>0</v>
      </c>
      <c r="BQ168" s="116">
        <v>8</v>
      </c>
      <c r="BR168" s="120">
        <v>100</v>
      </c>
      <c r="BS168" s="116">
        <v>8</v>
      </c>
      <c r="BT168" s="2"/>
      <c r="BU168" s="3"/>
      <c r="BV168" s="3"/>
      <c r="BW168" s="3"/>
      <c r="BX168" s="3"/>
    </row>
    <row r="169" spans="1:76" ht="15">
      <c r="A169" s="64" t="s">
        <v>364</v>
      </c>
      <c r="B169" s="65"/>
      <c r="C169" s="65" t="s">
        <v>64</v>
      </c>
      <c r="D169" s="66">
        <v>164.02351706036745</v>
      </c>
      <c r="E169" s="68"/>
      <c r="F169" s="100" t="s">
        <v>688</v>
      </c>
      <c r="G169" s="65"/>
      <c r="H169" s="69" t="s">
        <v>364</v>
      </c>
      <c r="I169" s="70"/>
      <c r="J169" s="70"/>
      <c r="K169" s="69" t="s">
        <v>2272</v>
      </c>
      <c r="L169" s="73">
        <v>1</v>
      </c>
      <c r="M169" s="74">
        <v>2582.587646484375</v>
      </c>
      <c r="N169" s="74">
        <v>8310.09375</v>
      </c>
      <c r="O169" s="75"/>
      <c r="P169" s="76"/>
      <c r="Q169" s="76"/>
      <c r="R169" s="86"/>
      <c r="S169" s="48">
        <v>1</v>
      </c>
      <c r="T169" s="48">
        <v>1</v>
      </c>
      <c r="U169" s="49">
        <v>0</v>
      </c>
      <c r="V169" s="49">
        <v>0</v>
      </c>
      <c r="W169" s="49">
        <v>0</v>
      </c>
      <c r="X169" s="49">
        <v>0.999997</v>
      </c>
      <c r="Y169" s="49">
        <v>0</v>
      </c>
      <c r="Z169" s="49" t="s">
        <v>2358</v>
      </c>
      <c r="AA169" s="71">
        <v>169</v>
      </c>
      <c r="AB169" s="71"/>
      <c r="AC169" s="72"/>
      <c r="AD169" s="78" t="s">
        <v>1356</v>
      </c>
      <c r="AE169" s="78">
        <v>279</v>
      </c>
      <c r="AF169" s="78">
        <v>74</v>
      </c>
      <c r="AG169" s="78">
        <v>272</v>
      </c>
      <c r="AH169" s="78">
        <v>868</v>
      </c>
      <c r="AI169" s="78"/>
      <c r="AJ169" s="78"/>
      <c r="AK169" s="78" t="s">
        <v>1623</v>
      </c>
      <c r="AL169" s="78"/>
      <c r="AM169" s="78"/>
      <c r="AN169" s="80">
        <v>39613.30774305556</v>
      </c>
      <c r="AO169" s="83" t="s">
        <v>1844</v>
      </c>
      <c r="AP169" s="78" t="b">
        <v>1</v>
      </c>
      <c r="AQ169" s="78" t="b">
        <v>0</v>
      </c>
      <c r="AR169" s="78" t="b">
        <v>1</v>
      </c>
      <c r="AS169" s="78"/>
      <c r="AT169" s="78">
        <v>2</v>
      </c>
      <c r="AU169" s="83" t="s">
        <v>1852</v>
      </c>
      <c r="AV169" s="78" t="b">
        <v>0</v>
      </c>
      <c r="AW169" s="78" t="s">
        <v>1931</v>
      </c>
      <c r="AX169" s="83" t="s">
        <v>2098</v>
      </c>
      <c r="AY169" s="78" t="s">
        <v>66</v>
      </c>
      <c r="AZ169" s="78" t="str">
        <f>REPLACE(INDEX(GroupVertices[Group],MATCH(Vertices[[#This Row],[Vertex]],GroupVertices[Vertex],0)),1,1,"")</f>
        <v>1</v>
      </c>
      <c r="BA169" s="48" t="s">
        <v>513</v>
      </c>
      <c r="BB169" s="48" t="s">
        <v>513</v>
      </c>
      <c r="BC169" s="48" t="s">
        <v>517</v>
      </c>
      <c r="BD169" s="48" t="s">
        <v>517</v>
      </c>
      <c r="BE169" s="48"/>
      <c r="BF169" s="48"/>
      <c r="BG169" s="116" t="s">
        <v>2822</v>
      </c>
      <c r="BH169" s="116" t="s">
        <v>2822</v>
      </c>
      <c r="BI169" s="116" t="s">
        <v>2930</v>
      </c>
      <c r="BJ169" s="116" t="s">
        <v>2930</v>
      </c>
      <c r="BK169" s="116">
        <v>0</v>
      </c>
      <c r="BL169" s="120">
        <v>0</v>
      </c>
      <c r="BM169" s="116">
        <v>0</v>
      </c>
      <c r="BN169" s="120">
        <v>0</v>
      </c>
      <c r="BO169" s="116">
        <v>0</v>
      </c>
      <c r="BP169" s="120">
        <v>0</v>
      </c>
      <c r="BQ169" s="116">
        <v>4</v>
      </c>
      <c r="BR169" s="120">
        <v>100</v>
      </c>
      <c r="BS169" s="116">
        <v>4</v>
      </c>
      <c r="BT169" s="2"/>
      <c r="BU169" s="3"/>
      <c r="BV169" s="3"/>
      <c r="BW169" s="3"/>
      <c r="BX169" s="3"/>
    </row>
    <row r="170" spans="1:76" ht="15">
      <c r="A170" s="64" t="s">
        <v>365</v>
      </c>
      <c r="B170" s="65"/>
      <c r="C170" s="65" t="s">
        <v>64</v>
      </c>
      <c r="D170" s="66">
        <v>170.70992125984253</v>
      </c>
      <c r="E170" s="68"/>
      <c r="F170" s="100" t="s">
        <v>689</v>
      </c>
      <c r="G170" s="65"/>
      <c r="H170" s="69" t="s">
        <v>365</v>
      </c>
      <c r="I170" s="70"/>
      <c r="J170" s="70"/>
      <c r="K170" s="69" t="s">
        <v>2273</v>
      </c>
      <c r="L170" s="73">
        <v>1</v>
      </c>
      <c r="M170" s="74">
        <v>460.2095642089844</v>
      </c>
      <c r="N170" s="74">
        <v>7419.42578125</v>
      </c>
      <c r="O170" s="75"/>
      <c r="P170" s="76"/>
      <c r="Q170" s="76"/>
      <c r="R170" s="86"/>
      <c r="S170" s="48">
        <v>1</v>
      </c>
      <c r="T170" s="48">
        <v>1</v>
      </c>
      <c r="U170" s="49">
        <v>0</v>
      </c>
      <c r="V170" s="49">
        <v>0</v>
      </c>
      <c r="W170" s="49">
        <v>0</v>
      </c>
      <c r="X170" s="49">
        <v>0.999997</v>
      </c>
      <c r="Y170" s="49">
        <v>0</v>
      </c>
      <c r="Z170" s="49" t="s">
        <v>2358</v>
      </c>
      <c r="AA170" s="71">
        <v>170</v>
      </c>
      <c r="AB170" s="71"/>
      <c r="AC170" s="72"/>
      <c r="AD170" s="78" t="s">
        <v>1357</v>
      </c>
      <c r="AE170" s="78">
        <v>148</v>
      </c>
      <c r="AF170" s="78">
        <v>302</v>
      </c>
      <c r="AG170" s="78">
        <v>10395</v>
      </c>
      <c r="AH170" s="78">
        <v>316</v>
      </c>
      <c r="AI170" s="78"/>
      <c r="AJ170" s="78" t="s">
        <v>1511</v>
      </c>
      <c r="AK170" s="78" t="s">
        <v>1624</v>
      </c>
      <c r="AL170" s="78"/>
      <c r="AM170" s="78"/>
      <c r="AN170" s="80">
        <v>40740.471597222226</v>
      </c>
      <c r="AO170" s="83" t="s">
        <v>1845</v>
      </c>
      <c r="AP170" s="78" t="b">
        <v>1</v>
      </c>
      <c r="AQ170" s="78" t="b">
        <v>0</v>
      </c>
      <c r="AR170" s="78" t="b">
        <v>0</v>
      </c>
      <c r="AS170" s="78"/>
      <c r="AT170" s="78">
        <v>3</v>
      </c>
      <c r="AU170" s="83" t="s">
        <v>1852</v>
      </c>
      <c r="AV170" s="78" t="b">
        <v>0</v>
      </c>
      <c r="AW170" s="78" t="s">
        <v>1931</v>
      </c>
      <c r="AX170" s="83" t="s">
        <v>2099</v>
      </c>
      <c r="AY170" s="78" t="s">
        <v>66</v>
      </c>
      <c r="AZ170" s="78" t="str">
        <f>REPLACE(INDEX(GroupVertices[Group],MATCH(Vertices[[#This Row],[Vertex]],GroupVertices[Vertex],0)),1,1,"")</f>
        <v>1</v>
      </c>
      <c r="BA170" s="48" t="s">
        <v>514</v>
      </c>
      <c r="BB170" s="48" t="s">
        <v>514</v>
      </c>
      <c r="BC170" s="48" t="s">
        <v>516</v>
      </c>
      <c r="BD170" s="48" t="s">
        <v>516</v>
      </c>
      <c r="BE170" s="48"/>
      <c r="BF170" s="48"/>
      <c r="BG170" s="116" t="s">
        <v>2823</v>
      </c>
      <c r="BH170" s="116" t="s">
        <v>2823</v>
      </c>
      <c r="BI170" s="116" t="s">
        <v>2931</v>
      </c>
      <c r="BJ170" s="116" t="s">
        <v>2931</v>
      </c>
      <c r="BK170" s="116">
        <v>1</v>
      </c>
      <c r="BL170" s="120">
        <v>2.4390243902439024</v>
      </c>
      <c r="BM170" s="116">
        <v>3</v>
      </c>
      <c r="BN170" s="120">
        <v>7.317073170731708</v>
      </c>
      <c r="BO170" s="116">
        <v>0</v>
      </c>
      <c r="BP170" s="120">
        <v>0</v>
      </c>
      <c r="BQ170" s="116">
        <v>37</v>
      </c>
      <c r="BR170" s="120">
        <v>90.2439024390244</v>
      </c>
      <c r="BS170" s="116">
        <v>41</v>
      </c>
      <c r="BT170" s="2"/>
      <c r="BU170" s="3"/>
      <c r="BV170" s="3"/>
      <c r="BW170" s="3"/>
      <c r="BX170" s="3"/>
    </row>
    <row r="171" spans="1:76" ht="15">
      <c r="A171" s="64" t="s">
        <v>367</v>
      </c>
      <c r="B171" s="65"/>
      <c r="C171" s="65" t="s">
        <v>64</v>
      </c>
      <c r="D171" s="66">
        <v>187.30862642169728</v>
      </c>
      <c r="E171" s="68"/>
      <c r="F171" s="100" t="s">
        <v>690</v>
      </c>
      <c r="G171" s="65"/>
      <c r="H171" s="69" t="s">
        <v>367</v>
      </c>
      <c r="I171" s="70"/>
      <c r="J171" s="70"/>
      <c r="K171" s="69" t="s">
        <v>2274</v>
      </c>
      <c r="L171" s="73">
        <v>2392.3791348600507</v>
      </c>
      <c r="M171" s="74">
        <v>4171.02587890625</v>
      </c>
      <c r="N171" s="74">
        <v>8632.2685546875</v>
      </c>
      <c r="O171" s="75"/>
      <c r="P171" s="76"/>
      <c r="Q171" s="76"/>
      <c r="R171" s="86"/>
      <c r="S171" s="48">
        <v>4</v>
      </c>
      <c r="T171" s="48">
        <v>2</v>
      </c>
      <c r="U171" s="49">
        <v>94</v>
      </c>
      <c r="V171" s="49">
        <v>0.015873</v>
      </c>
      <c r="W171" s="49">
        <v>9.7E-05</v>
      </c>
      <c r="X171" s="49">
        <v>2.004505</v>
      </c>
      <c r="Y171" s="49">
        <v>0.08333333333333333</v>
      </c>
      <c r="Z171" s="49">
        <v>0</v>
      </c>
      <c r="AA171" s="71">
        <v>171</v>
      </c>
      <c r="AB171" s="71"/>
      <c r="AC171" s="72"/>
      <c r="AD171" s="78" t="s">
        <v>1358</v>
      </c>
      <c r="AE171" s="78">
        <v>1306</v>
      </c>
      <c r="AF171" s="78">
        <v>868</v>
      </c>
      <c r="AG171" s="78">
        <v>15879</v>
      </c>
      <c r="AH171" s="78">
        <v>10297</v>
      </c>
      <c r="AI171" s="78"/>
      <c r="AJ171" s="78" t="s">
        <v>1512</v>
      </c>
      <c r="AK171" s="78" t="s">
        <v>1625</v>
      </c>
      <c r="AL171" s="83" t="s">
        <v>1693</v>
      </c>
      <c r="AM171" s="78"/>
      <c r="AN171" s="80">
        <v>40346.746296296296</v>
      </c>
      <c r="AO171" s="83" t="s">
        <v>1846</v>
      </c>
      <c r="AP171" s="78" t="b">
        <v>0</v>
      </c>
      <c r="AQ171" s="78" t="b">
        <v>0</v>
      </c>
      <c r="AR171" s="78" t="b">
        <v>1</v>
      </c>
      <c r="AS171" s="78"/>
      <c r="AT171" s="78">
        <v>6</v>
      </c>
      <c r="AU171" s="83" t="s">
        <v>1864</v>
      </c>
      <c r="AV171" s="78" t="b">
        <v>0</v>
      </c>
      <c r="AW171" s="78" t="s">
        <v>1931</v>
      </c>
      <c r="AX171" s="83" t="s">
        <v>2100</v>
      </c>
      <c r="AY171" s="78" t="s">
        <v>66</v>
      </c>
      <c r="AZ171" s="78" t="str">
        <f>REPLACE(INDEX(GroupVertices[Group],MATCH(Vertices[[#This Row],[Vertex]],GroupVertices[Vertex],0)),1,1,"")</f>
        <v>2</v>
      </c>
      <c r="BA171" s="48"/>
      <c r="BB171" s="48"/>
      <c r="BC171" s="48"/>
      <c r="BD171" s="48"/>
      <c r="BE171" s="48" t="s">
        <v>543</v>
      </c>
      <c r="BF171" s="48" t="s">
        <v>543</v>
      </c>
      <c r="BG171" s="116" t="s">
        <v>2824</v>
      </c>
      <c r="BH171" s="116" t="s">
        <v>2824</v>
      </c>
      <c r="BI171" s="116" t="s">
        <v>2932</v>
      </c>
      <c r="BJ171" s="116" t="s">
        <v>2932</v>
      </c>
      <c r="BK171" s="116">
        <v>0</v>
      </c>
      <c r="BL171" s="120">
        <v>0</v>
      </c>
      <c r="BM171" s="116">
        <v>0</v>
      </c>
      <c r="BN171" s="120">
        <v>0</v>
      </c>
      <c r="BO171" s="116">
        <v>0</v>
      </c>
      <c r="BP171" s="120">
        <v>0</v>
      </c>
      <c r="BQ171" s="116">
        <v>39</v>
      </c>
      <c r="BR171" s="120">
        <v>100</v>
      </c>
      <c r="BS171" s="116">
        <v>39</v>
      </c>
      <c r="BT171" s="2"/>
      <c r="BU171" s="3"/>
      <c r="BV171" s="3"/>
      <c r="BW171" s="3"/>
      <c r="BX171" s="3"/>
    </row>
    <row r="172" spans="1:76" ht="15">
      <c r="A172" s="64" t="s">
        <v>368</v>
      </c>
      <c r="B172" s="65"/>
      <c r="C172" s="65" t="s">
        <v>64</v>
      </c>
      <c r="D172" s="66">
        <v>185.40241469816272</v>
      </c>
      <c r="E172" s="68"/>
      <c r="F172" s="100" t="s">
        <v>691</v>
      </c>
      <c r="G172" s="65"/>
      <c r="H172" s="69" t="s">
        <v>368</v>
      </c>
      <c r="I172" s="70"/>
      <c r="J172" s="70"/>
      <c r="K172" s="69" t="s">
        <v>2275</v>
      </c>
      <c r="L172" s="73">
        <v>1</v>
      </c>
      <c r="M172" s="74">
        <v>4488.775390625</v>
      </c>
      <c r="N172" s="74">
        <v>8542.611328125</v>
      </c>
      <c r="O172" s="75"/>
      <c r="P172" s="76"/>
      <c r="Q172" s="76"/>
      <c r="R172" s="86"/>
      <c r="S172" s="48">
        <v>0</v>
      </c>
      <c r="T172" s="48">
        <v>2</v>
      </c>
      <c r="U172" s="49">
        <v>0</v>
      </c>
      <c r="V172" s="49">
        <v>0.015385</v>
      </c>
      <c r="W172" s="49">
        <v>7.1E-05</v>
      </c>
      <c r="X172" s="49">
        <v>0.821196</v>
      </c>
      <c r="Y172" s="49">
        <v>0.5</v>
      </c>
      <c r="Z172" s="49">
        <v>0</v>
      </c>
      <c r="AA172" s="71">
        <v>172</v>
      </c>
      <c r="AB172" s="71"/>
      <c r="AC172" s="72"/>
      <c r="AD172" s="78" t="s">
        <v>1359</v>
      </c>
      <c r="AE172" s="78">
        <v>750</v>
      </c>
      <c r="AF172" s="78">
        <v>803</v>
      </c>
      <c r="AG172" s="78">
        <v>66890</v>
      </c>
      <c r="AH172" s="78">
        <v>384447</v>
      </c>
      <c r="AI172" s="78"/>
      <c r="AJ172" s="78" t="s">
        <v>1513</v>
      </c>
      <c r="AK172" s="78" t="s">
        <v>1626</v>
      </c>
      <c r="AL172" s="78"/>
      <c r="AM172" s="78"/>
      <c r="AN172" s="80">
        <v>43084.79739583333</v>
      </c>
      <c r="AO172" s="83" t="s">
        <v>1847</v>
      </c>
      <c r="AP172" s="78" t="b">
        <v>1</v>
      </c>
      <c r="AQ172" s="78" t="b">
        <v>0</v>
      </c>
      <c r="AR172" s="78" t="b">
        <v>0</v>
      </c>
      <c r="AS172" s="78"/>
      <c r="AT172" s="78">
        <v>4</v>
      </c>
      <c r="AU172" s="78"/>
      <c r="AV172" s="78" t="b">
        <v>0</v>
      </c>
      <c r="AW172" s="78" t="s">
        <v>1931</v>
      </c>
      <c r="AX172" s="83" t="s">
        <v>2101</v>
      </c>
      <c r="AY172" s="78" t="s">
        <v>66</v>
      </c>
      <c r="AZ172" s="78" t="str">
        <f>REPLACE(INDEX(GroupVertices[Group],MATCH(Vertices[[#This Row],[Vertex]],GroupVertices[Vertex],0)),1,1,"")</f>
        <v>2</v>
      </c>
      <c r="BA172" s="48"/>
      <c r="BB172" s="48"/>
      <c r="BC172" s="48"/>
      <c r="BD172" s="48"/>
      <c r="BE172" s="48" t="s">
        <v>542</v>
      </c>
      <c r="BF172" s="48" t="s">
        <v>542</v>
      </c>
      <c r="BG172" s="116" t="s">
        <v>2825</v>
      </c>
      <c r="BH172" s="116" t="s">
        <v>2825</v>
      </c>
      <c r="BI172" s="116" t="s">
        <v>2933</v>
      </c>
      <c r="BJ172" s="116" t="s">
        <v>2933</v>
      </c>
      <c r="BK172" s="116">
        <v>0</v>
      </c>
      <c r="BL172" s="120">
        <v>0</v>
      </c>
      <c r="BM172" s="116">
        <v>0</v>
      </c>
      <c r="BN172" s="120">
        <v>0</v>
      </c>
      <c r="BO172" s="116">
        <v>0</v>
      </c>
      <c r="BP172" s="120">
        <v>0</v>
      </c>
      <c r="BQ172" s="116">
        <v>39</v>
      </c>
      <c r="BR172" s="120">
        <v>100</v>
      </c>
      <c r="BS172" s="116">
        <v>39</v>
      </c>
      <c r="BT172" s="2"/>
      <c r="BU172" s="3"/>
      <c r="BV172" s="3"/>
      <c r="BW172" s="3"/>
      <c r="BX172" s="3"/>
    </row>
    <row r="173" spans="1:76" ht="15">
      <c r="A173" s="64" t="s">
        <v>369</v>
      </c>
      <c r="B173" s="65"/>
      <c r="C173" s="65" t="s">
        <v>64</v>
      </c>
      <c r="D173" s="66">
        <v>174.52234470691164</v>
      </c>
      <c r="E173" s="68"/>
      <c r="F173" s="100" t="s">
        <v>692</v>
      </c>
      <c r="G173" s="65"/>
      <c r="H173" s="69" t="s">
        <v>369</v>
      </c>
      <c r="I173" s="70"/>
      <c r="J173" s="70"/>
      <c r="K173" s="69" t="s">
        <v>2276</v>
      </c>
      <c r="L173" s="73">
        <v>1</v>
      </c>
      <c r="M173" s="74">
        <v>4204.685546875</v>
      </c>
      <c r="N173" s="74">
        <v>9646.09375</v>
      </c>
      <c r="O173" s="75"/>
      <c r="P173" s="76"/>
      <c r="Q173" s="76"/>
      <c r="R173" s="86"/>
      <c r="S173" s="48">
        <v>0</v>
      </c>
      <c r="T173" s="48">
        <v>1</v>
      </c>
      <c r="U173" s="49">
        <v>0</v>
      </c>
      <c r="V173" s="49">
        <v>0.011494</v>
      </c>
      <c r="W173" s="49">
        <v>2.2E-05</v>
      </c>
      <c r="X173" s="49">
        <v>0.490766</v>
      </c>
      <c r="Y173" s="49">
        <v>0</v>
      </c>
      <c r="Z173" s="49">
        <v>0</v>
      </c>
      <c r="AA173" s="71">
        <v>173</v>
      </c>
      <c r="AB173" s="71"/>
      <c r="AC173" s="72"/>
      <c r="AD173" s="78" t="s">
        <v>1360</v>
      </c>
      <c r="AE173" s="78">
        <v>428</v>
      </c>
      <c r="AF173" s="78">
        <v>432</v>
      </c>
      <c r="AG173" s="78">
        <v>1783</v>
      </c>
      <c r="AH173" s="78">
        <v>2036</v>
      </c>
      <c r="AI173" s="78"/>
      <c r="AJ173" s="78" t="s">
        <v>1514</v>
      </c>
      <c r="AK173" s="78"/>
      <c r="AL173" s="83" t="s">
        <v>1694</v>
      </c>
      <c r="AM173" s="78"/>
      <c r="AN173" s="80">
        <v>42228.58409722222</v>
      </c>
      <c r="AO173" s="83" t="s">
        <v>1848</v>
      </c>
      <c r="AP173" s="78" t="b">
        <v>1</v>
      </c>
      <c r="AQ173" s="78" t="b">
        <v>0</v>
      </c>
      <c r="AR173" s="78" t="b">
        <v>0</v>
      </c>
      <c r="AS173" s="78"/>
      <c r="AT173" s="78">
        <v>0</v>
      </c>
      <c r="AU173" s="83" t="s">
        <v>1852</v>
      </c>
      <c r="AV173" s="78" t="b">
        <v>0</v>
      </c>
      <c r="AW173" s="78" t="s">
        <v>1931</v>
      </c>
      <c r="AX173" s="83" t="s">
        <v>2102</v>
      </c>
      <c r="AY173" s="78" t="s">
        <v>66</v>
      </c>
      <c r="AZ173" s="78" t="str">
        <f>REPLACE(INDEX(GroupVertices[Group],MATCH(Vertices[[#This Row],[Vertex]],GroupVertices[Vertex],0)),1,1,"")</f>
        <v>2</v>
      </c>
      <c r="BA173" s="48"/>
      <c r="BB173" s="48"/>
      <c r="BC173" s="48"/>
      <c r="BD173" s="48"/>
      <c r="BE173" s="48" t="s">
        <v>542</v>
      </c>
      <c r="BF173" s="48" t="s">
        <v>542</v>
      </c>
      <c r="BG173" s="116" t="s">
        <v>2825</v>
      </c>
      <c r="BH173" s="116" t="s">
        <v>2825</v>
      </c>
      <c r="BI173" s="116" t="s">
        <v>2933</v>
      </c>
      <c r="BJ173" s="116" t="s">
        <v>2933</v>
      </c>
      <c r="BK173" s="116">
        <v>0</v>
      </c>
      <c r="BL173" s="120">
        <v>0</v>
      </c>
      <c r="BM173" s="116">
        <v>0</v>
      </c>
      <c r="BN173" s="120">
        <v>0</v>
      </c>
      <c r="BO173" s="116">
        <v>0</v>
      </c>
      <c r="BP173" s="120">
        <v>0</v>
      </c>
      <c r="BQ173" s="116">
        <v>12</v>
      </c>
      <c r="BR173" s="120">
        <v>100</v>
      </c>
      <c r="BS173" s="116">
        <v>12</v>
      </c>
      <c r="BT173" s="2"/>
      <c r="BU173" s="3"/>
      <c r="BV173" s="3"/>
      <c r="BW173" s="3"/>
      <c r="BX173" s="3"/>
    </row>
    <row r="174" spans="1:76" ht="15">
      <c r="A174" s="64" t="s">
        <v>370</v>
      </c>
      <c r="B174" s="65"/>
      <c r="C174" s="65" t="s">
        <v>64</v>
      </c>
      <c r="D174" s="66">
        <v>204.17126859142607</v>
      </c>
      <c r="E174" s="68"/>
      <c r="F174" s="100" t="s">
        <v>693</v>
      </c>
      <c r="G174" s="65"/>
      <c r="H174" s="69" t="s">
        <v>370</v>
      </c>
      <c r="I174" s="70"/>
      <c r="J174" s="70"/>
      <c r="K174" s="69" t="s">
        <v>2277</v>
      </c>
      <c r="L174" s="73">
        <v>1</v>
      </c>
      <c r="M174" s="74">
        <v>3573.391845703125</v>
      </c>
      <c r="N174" s="74">
        <v>9055.021484375</v>
      </c>
      <c r="O174" s="75"/>
      <c r="P174" s="76"/>
      <c r="Q174" s="76"/>
      <c r="R174" s="86"/>
      <c r="S174" s="48">
        <v>0</v>
      </c>
      <c r="T174" s="48">
        <v>1</v>
      </c>
      <c r="U174" s="49">
        <v>0</v>
      </c>
      <c r="V174" s="49">
        <v>0.011494</v>
      </c>
      <c r="W174" s="49">
        <v>2.2E-05</v>
      </c>
      <c r="X174" s="49">
        <v>0.490766</v>
      </c>
      <c r="Y174" s="49">
        <v>0</v>
      </c>
      <c r="Z174" s="49">
        <v>0</v>
      </c>
      <c r="AA174" s="71">
        <v>174</v>
      </c>
      <c r="AB174" s="71"/>
      <c r="AC174" s="72"/>
      <c r="AD174" s="78" t="s">
        <v>1361</v>
      </c>
      <c r="AE174" s="78">
        <v>1418</v>
      </c>
      <c r="AF174" s="78">
        <v>1443</v>
      </c>
      <c r="AG174" s="78">
        <v>4179</v>
      </c>
      <c r="AH174" s="78">
        <v>779</v>
      </c>
      <c r="AI174" s="78"/>
      <c r="AJ174" s="78" t="s">
        <v>1515</v>
      </c>
      <c r="AK174" s="78"/>
      <c r="AL174" s="83" t="s">
        <v>1695</v>
      </c>
      <c r="AM174" s="78"/>
      <c r="AN174" s="80">
        <v>40588.23402777778</v>
      </c>
      <c r="AO174" s="83" t="s">
        <v>1849</v>
      </c>
      <c r="AP174" s="78" t="b">
        <v>0</v>
      </c>
      <c r="AQ174" s="78" t="b">
        <v>0</v>
      </c>
      <c r="AR174" s="78" t="b">
        <v>0</v>
      </c>
      <c r="AS174" s="78"/>
      <c r="AT174" s="78">
        <v>14</v>
      </c>
      <c r="AU174" s="83" t="s">
        <v>1852</v>
      </c>
      <c r="AV174" s="78" t="b">
        <v>0</v>
      </c>
      <c r="AW174" s="78" t="s">
        <v>1931</v>
      </c>
      <c r="AX174" s="83" t="s">
        <v>2103</v>
      </c>
      <c r="AY174" s="78" t="s">
        <v>66</v>
      </c>
      <c r="AZ174" s="78" t="str">
        <f>REPLACE(INDEX(GroupVertices[Group],MATCH(Vertices[[#This Row],[Vertex]],GroupVertices[Vertex],0)),1,1,"")</f>
        <v>2</v>
      </c>
      <c r="BA174" s="48"/>
      <c r="BB174" s="48"/>
      <c r="BC174" s="48"/>
      <c r="BD174" s="48"/>
      <c r="BE174" s="48" t="s">
        <v>542</v>
      </c>
      <c r="BF174" s="48" t="s">
        <v>542</v>
      </c>
      <c r="BG174" s="116" t="s">
        <v>2825</v>
      </c>
      <c r="BH174" s="116" t="s">
        <v>2825</v>
      </c>
      <c r="BI174" s="116" t="s">
        <v>2933</v>
      </c>
      <c r="BJ174" s="116" t="s">
        <v>2933</v>
      </c>
      <c r="BK174" s="116">
        <v>0</v>
      </c>
      <c r="BL174" s="120">
        <v>0</v>
      </c>
      <c r="BM174" s="116">
        <v>0</v>
      </c>
      <c r="BN174" s="120">
        <v>0</v>
      </c>
      <c r="BO174" s="116">
        <v>0</v>
      </c>
      <c r="BP174" s="120">
        <v>0</v>
      </c>
      <c r="BQ174" s="116">
        <v>12</v>
      </c>
      <c r="BR174" s="120">
        <v>100</v>
      </c>
      <c r="BS174" s="116">
        <v>12</v>
      </c>
      <c r="BT174" s="2"/>
      <c r="BU174" s="3"/>
      <c r="BV174" s="3"/>
      <c r="BW174" s="3"/>
      <c r="BX174" s="3"/>
    </row>
    <row r="175" spans="1:76" ht="15">
      <c r="A175" s="87" t="s">
        <v>371</v>
      </c>
      <c r="B175" s="88"/>
      <c r="C175" s="88" t="s">
        <v>64</v>
      </c>
      <c r="D175" s="89">
        <v>815.3613998250219</v>
      </c>
      <c r="E175" s="90"/>
      <c r="F175" s="101" t="s">
        <v>694</v>
      </c>
      <c r="G175" s="88"/>
      <c r="H175" s="91" t="s">
        <v>371</v>
      </c>
      <c r="I175" s="92"/>
      <c r="J175" s="92"/>
      <c r="K175" s="91" t="s">
        <v>2278</v>
      </c>
      <c r="L175" s="93">
        <v>1</v>
      </c>
      <c r="M175" s="94">
        <v>1521.398681640625</v>
      </c>
      <c r="N175" s="94">
        <v>7419.42578125</v>
      </c>
      <c r="O175" s="95"/>
      <c r="P175" s="96"/>
      <c r="Q175" s="96"/>
      <c r="R175" s="97"/>
      <c r="S175" s="48">
        <v>1</v>
      </c>
      <c r="T175" s="48">
        <v>1</v>
      </c>
      <c r="U175" s="49">
        <v>0</v>
      </c>
      <c r="V175" s="49">
        <v>0</v>
      </c>
      <c r="W175" s="49">
        <v>0</v>
      </c>
      <c r="X175" s="49">
        <v>0.999997</v>
      </c>
      <c r="Y175" s="49">
        <v>0</v>
      </c>
      <c r="Z175" s="49" t="s">
        <v>2358</v>
      </c>
      <c r="AA175" s="98">
        <v>175</v>
      </c>
      <c r="AB175" s="98"/>
      <c r="AC175" s="99"/>
      <c r="AD175" s="78" t="s">
        <v>1362</v>
      </c>
      <c r="AE175" s="78">
        <v>2954</v>
      </c>
      <c r="AF175" s="78">
        <v>22284</v>
      </c>
      <c r="AG175" s="78">
        <v>18292</v>
      </c>
      <c r="AH175" s="78">
        <v>2327</v>
      </c>
      <c r="AI175" s="78"/>
      <c r="AJ175" s="78" t="s">
        <v>1516</v>
      </c>
      <c r="AK175" s="78" t="s">
        <v>1627</v>
      </c>
      <c r="AL175" s="83" t="s">
        <v>1696</v>
      </c>
      <c r="AM175" s="78"/>
      <c r="AN175" s="80">
        <v>39968.18662037037</v>
      </c>
      <c r="AO175" s="83" t="s">
        <v>1850</v>
      </c>
      <c r="AP175" s="78" t="b">
        <v>0</v>
      </c>
      <c r="AQ175" s="78" t="b">
        <v>0</v>
      </c>
      <c r="AR175" s="78" t="b">
        <v>1</v>
      </c>
      <c r="AS175" s="78"/>
      <c r="AT175" s="78">
        <v>895</v>
      </c>
      <c r="AU175" s="83" t="s">
        <v>1854</v>
      </c>
      <c r="AV175" s="78" t="b">
        <v>1</v>
      </c>
      <c r="AW175" s="78" t="s">
        <v>1931</v>
      </c>
      <c r="AX175" s="83" t="s">
        <v>2104</v>
      </c>
      <c r="AY175" s="78" t="s">
        <v>66</v>
      </c>
      <c r="AZ175" s="78" t="str">
        <f>REPLACE(INDEX(GroupVertices[Group],MATCH(Vertices[[#This Row],[Vertex]],GroupVertices[Vertex],0)),1,1,"")</f>
        <v>1</v>
      </c>
      <c r="BA175" s="48" t="s">
        <v>515</v>
      </c>
      <c r="BB175" s="48" t="s">
        <v>515</v>
      </c>
      <c r="BC175" s="48" t="s">
        <v>524</v>
      </c>
      <c r="BD175" s="48" t="s">
        <v>524</v>
      </c>
      <c r="BE175" s="48"/>
      <c r="BF175" s="48"/>
      <c r="BG175" s="116" t="s">
        <v>2826</v>
      </c>
      <c r="BH175" s="116" t="s">
        <v>2826</v>
      </c>
      <c r="BI175" s="116" t="s">
        <v>2934</v>
      </c>
      <c r="BJ175" s="116" t="s">
        <v>2934</v>
      </c>
      <c r="BK175" s="116">
        <v>1</v>
      </c>
      <c r="BL175" s="120">
        <v>10</v>
      </c>
      <c r="BM175" s="116">
        <v>0</v>
      </c>
      <c r="BN175" s="120">
        <v>0</v>
      </c>
      <c r="BO175" s="116">
        <v>0</v>
      </c>
      <c r="BP175" s="120">
        <v>0</v>
      </c>
      <c r="BQ175" s="116">
        <v>9</v>
      </c>
      <c r="BR175" s="120">
        <v>90</v>
      </c>
      <c r="BS175" s="116">
        <v>10</v>
      </c>
      <c r="BT175" s="2"/>
      <c r="BU175" s="3"/>
      <c r="BV175" s="3"/>
      <c r="BW175" s="3"/>
      <c r="BX175" s="3"/>
    </row>
    <row r="176" spans="1:76" ht="15">
      <c r="A176" s="87" t="s">
        <v>1170</v>
      </c>
      <c r="B176" s="88"/>
      <c r="C176" s="88" t="s">
        <v>64</v>
      </c>
      <c r="D176" s="89">
        <v>1000</v>
      </c>
      <c r="E176" s="90"/>
      <c r="F176" s="101" t="s">
        <v>1930</v>
      </c>
      <c r="G176" s="88" t="s">
        <v>51</v>
      </c>
      <c r="H176" s="91" t="s">
        <v>1170</v>
      </c>
      <c r="I176" s="92"/>
      <c r="J176" s="92"/>
      <c r="K176" s="91" t="s">
        <v>2279</v>
      </c>
      <c r="L176" s="93">
        <v>1</v>
      </c>
      <c r="M176" s="94">
        <v>990.8040771484375</v>
      </c>
      <c r="N176" s="94">
        <v>7419.42578125</v>
      </c>
      <c r="O176" s="95"/>
      <c r="P176" s="96"/>
      <c r="Q176" s="96"/>
      <c r="R176" s="97"/>
      <c r="S176" s="48">
        <v>0</v>
      </c>
      <c r="T176" s="48">
        <v>0</v>
      </c>
      <c r="U176" s="49">
        <v>0</v>
      </c>
      <c r="V176" s="49">
        <v>0</v>
      </c>
      <c r="W176" s="49">
        <v>0</v>
      </c>
      <c r="X176" s="49">
        <v>0</v>
      </c>
      <c r="Y176" s="49">
        <v>0</v>
      </c>
      <c r="Z176" s="49" t="s">
        <v>2358</v>
      </c>
      <c r="AA176" s="98">
        <v>176</v>
      </c>
      <c r="AB176" s="98"/>
      <c r="AC176" s="99"/>
      <c r="AD176" s="78" t="s">
        <v>1363</v>
      </c>
      <c r="AE176" s="78">
        <v>298</v>
      </c>
      <c r="AF176" s="78">
        <v>142630</v>
      </c>
      <c r="AG176" s="78">
        <v>14608</v>
      </c>
      <c r="AH176" s="78">
        <v>729</v>
      </c>
      <c r="AI176" s="78"/>
      <c r="AJ176" s="78" t="s">
        <v>1517</v>
      </c>
      <c r="AK176" s="78" t="s">
        <v>1628</v>
      </c>
      <c r="AL176" s="83" t="s">
        <v>1697</v>
      </c>
      <c r="AM176" s="78"/>
      <c r="AN176" s="80">
        <v>39152.75413194444</v>
      </c>
      <c r="AO176" s="78"/>
      <c r="AP176" s="78" t="b">
        <v>0</v>
      </c>
      <c r="AQ176" s="78" t="b">
        <v>0</v>
      </c>
      <c r="AR176" s="78" t="b">
        <v>0</v>
      </c>
      <c r="AS176" s="78" t="s">
        <v>1096</v>
      </c>
      <c r="AT176" s="78">
        <v>2019</v>
      </c>
      <c r="AU176" s="83" t="s">
        <v>1852</v>
      </c>
      <c r="AV176" s="78" t="b">
        <v>0</v>
      </c>
      <c r="AW176" s="78" t="s">
        <v>1931</v>
      </c>
      <c r="AX176" s="83" t="s">
        <v>2105</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6"/>
    <dataValidation allowBlank="1" showInputMessage="1" promptTitle="Vertex Tooltip" prompt="Enter optional text that will pop up when the mouse is hovered over the vertex." errorTitle="Invalid Vertex Image Key" sqref="K3:K1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6"/>
    <dataValidation allowBlank="1" showInputMessage="1" promptTitle="Vertex Label Fill Color" prompt="To select an optional fill color for the Label shape, right-click and select Select Color on the right-click menu." sqref="I3:I176"/>
    <dataValidation allowBlank="1" showInputMessage="1" promptTitle="Vertex Image File" prompt="Enter the path to an image file.  Hover over the column header for examples." errorTitle="Invalid Vertex Image Key" sqref="F3:F176"/>
    <dataValidation allowBlank="1" showInputMessage="1" promptTitle="Vertex Color" prompt="To select an optional vertex color, right-click and select Select Color on the right-click menu." sqref="B3:B176"/>
    <dataValidation allowBlank="1" showInputMessage="1" promptTitle="Vertex Opacity" prompt="Enter an optional vertex opacity between 0 (transparent) and 100 (opaque)." errorTitle="Invalid Vertex Opacity" error="The optional vertex opacity must be a whole number between 0 and 10." sqref="E3:E176"/>
    <dataValidation type="list" allowBlank="1" showInputMessage="1" showErrorMessage="1" promptTitle="Vertex Shape" prompt="Select an optional vertex shape." errorTitle="Invalid Vertex Shape" error="You have entered an invalid vertex shape.  Try selecting from the drop-down list instead." sqref="C3:C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6">
      <formula1>ValidVertexLabelPositions</formula1>
    </dataValidation>
    <dataValidation allowBlank="1" showInputMessage="1" showErrorMessage="1" promptTitle="Vertex Name" prompt="Enter the name of the vertex." sqref="A3:A176"/>
  </dataValidations>
  <hyperlinks>
    <hyperlink ref="AL5" r:id="rId1" display="https://t.co/heD2f3jZVu"/>
    <hyperlink ref="AL9" r:id="rId2" display="http://t.co/3PZpl6MsEk"/>
    <hyperlink ref="AL10" r:id="rId3" display="https://t.co/2WC5I5fopN"/>
    <hyperlink ref="AL12" r:id="rId4" display="https://t.co/1My7DDFo0J"/>
    <hyperlink ref="AL13" r:id="rId5" display="https://t.co/nshPYoQNbS"/>
    <hyperlink ref="AL20" r:id="rId6" display="https://t.co/X4Jcq8uZ6b"/>
    <hyperlink ref="AL23" r:id="rId7" display="https://t.co/DKRlOozBxk"/>
    <hyperlink ref="AL25" r:id="rId8" display="https://t.co/qw8zjprEGw"/>
    <hyperlink ref="AL26" r:id="rId9" display="https://t.co/X2QYmhQcmF"/>
    <hyperlink ref="AL27" r:id="rId10" display="https://t.co/WxeCV8RHPK"/>
    <hyperlink ref="AL30" r:id="rId11" display="https://t.co/HrfKQB3XmK"/>
    <hyperlink ref="AL35" r:id="rId12" display="http://www.tarahuddless.com/"/>
    <hyperlink ref="AL38" r:id="rId13" display="https://t.co/f5wSqIwksa"/>
    <hyperlink ref="AL49" r:id="rId14" display="https://t.co/tf4KP8oRaJ"/>
    <hyperlink ref="AL50" r:id="rId15" display="http://t.co/JybUl1q4Fj"/>
    <hyperlink ref="AL56" r:id="rId16" display="https://t.co/CzTodWFw86"/>
    <hyperlink ref="AL57" r:id="rId17" display="https://t.co/910UajTfPp"/>
    <hyperlink ref="AL58" r:id="rId18" display="https://t.co/BVz4WZ0l85"/>
    <hyperlink ref="AL61" r:id="rId19" display="http://www.noemdemaneurtdelesvostresmerdes.com/"/>
    <hyperlink ref="AL62" r:id="rId20" display="https://t.co/TCFf3Bi5rI"/>
    <hyperlink ref="AL63" r:id="rId21" display="https://t.co/ZRDN5X0lIk"/>
    <hyperlink ref="AL66" r:id="rId22" display="https://t.co/rW2DUTO7Ln"/>
    <hyperlink ref="AL67" r:id="rId23" display="https://t.co/ncBYPVt2Xo"/>
    <hyperlink ref="AL69" r:id="rId24" display="https://t.co/TzTtnq6o0n"/>
    <hyperlink ref="AL70" r:id="rId25" display="http://www.furaffinity.net/user/makati"/>
    <hyperlink ref="AL75" r:id="rId26" display="https://t.co/Dw0LFnTkdu"/>
    <hyperlink ref="AL76" r:id="rId27" display="https://t.co/anGsT5Difn"/>
    <hyperlink ref="AL81" r:id="rId28" display="https://t.co/MVRu9EHgrh"/>
    <hyperlink ref="AL83" r:id="rId29" display="https://t.co/k3lyoPOouS"/>
    <hyperlink ref="AL86" r:id="rId30" display="https://t.co/rldu6ryS84"/>
    <hyperlink ref="AL87" r:id="rId31" display="https://t.co/oKNQrMP30p"/>
    <hyperlink ref="AL89" r:id="rId32" display="https://www.mystetho.com/"/>
    <hyperlink ref="AL90" r:id="rId33" display="https://t.co/02tj2kKWuM"/>
    <hyperlink ref="AL91" r:id="rId34" display="https://t.co/kyxH6mno70"/>
    <hyperlink ref="AL92" r:id="rId35" display="http://twilog.org/namidbx"/>
    <hyperlink ref="AL95" r:id="rId36" display="https://t.co/SUbdMWyTj0"/>
    <hyperlink ref="AL96" r:id="rId37" display="https://t.co/qrMqYbEijx"/>
    <hyperlink ref="AL97" r:id="rId38" display="http://instagram.com/shortofsaying"/>
    <hyperlink ref="AL100" r:id="rId39" display="https://t.co/CBsfqFVyyv"/>
    <hyperlink ref="AL104" r:id="rId40" display="http://bewildered.co.uk/"/>
    <hyperlink ref="AL110" r:id="rId41" display="http://www.madeleine-roux.com/"/>
    <hyperlink ref="AL115" r:id="rId42" display="https://t.co/2l4MBlCkGs"/>
    <hyperlink ref="AL117" r:id="rId43" display="https://t.co/LiQKYGxKSK"/>
    <hyperlink ref="AL124" r:id="rId44" display="https://t.co/frwJQXUPCx"/>
    <hyperlink ref="AL125" r:id="rId45" display="https://t.co/bCCXs1YtB8"/>
    <hyperlink ref="AL128" r:id="rId46" display="https://t.co/Yjvz6jZRKQ"/>
    <hyperlink ref="AL131" r:id="rId47" display="https://t.co/fdD3ozjxxq"/>
    <hyperlink ref="AL132" r:id="rId48" display="http://www.lowcarbshow.com/"/>
    <hyperlink ref="AL133" r:id="rId49" display="https://www.theodysseyonline.com/defamation-of-character-when-gossip-becomes-illegal"/>
    <hyperlink ref="AL136" r:id="rId50" display="https://t.co/26T00Ny3mp"/>
    <hyperlink ref="AL138" r:id="rId51" display="https://t.co/pp4FGRbbMF"/>
    <hyperlink ref="AL139" r:id="rId52" display="https://t.co/3TubdJKRiY"/>
    <hyperlink ref="AL140" r:id="rId53" display="http://t.co/zi64gHvmMU"/>
    <hyperlink ref="AL141" r:id="rId54" display="https://t.co/mQ75rwRfrT"/>
    <hyperlink ref="AL142" r:id="rId55" display="https://t.co/6SLUR7nXo3"/>
    <hyperlink ref="AL143" r:id="rId56" display="https://t.co/hi8cEurxwP"/>
    <hyperlink ref="AL150" r:id="rId57" display="http://t.co/KEIOzifPjC"/>
    <hyperlink ref="AL152" r:id="rId58" display="http://www.himalayandogchew.com/"/>
    <hyperlink ref="AL154" r:id="rId59" display="https://t.co/N0hrXEVAqB"/>
    <hyperlink ref="AL155" r:id="rId60" display="https://t.co/732PoZ4sTi"/>
    <hyperlink ref="AL159" r:id="rId61" display="https://t.co/R6pVxjPZEu"/>
    <hyperlink ref="AL161" r:id="rId62" display="https://www.patreon.com/MichaelaOkland"/>
    <hyperlink ref="AL165" r:id="rId63" display="https://t.co/dZUYyCLUS0"/>
    <hyperlink ref="AL167" r:id="rId64" display="https://t.co/ucZGJNYqus"/>
    <hyperlink ref="AL171" r:id="rId65" display="https://t.co/kbCIMlz8lP"/>
    <hyperlink ref="AL173" r:id="rId66" display="https://t.co/NezVxVs1eT"/>
    <hyperlink ref="AL174" r:id="rId67" display="https://t.co/V0rR4Tnm7z"/>
    <hyperlink ref="AL175" r:id="rId68" display="https://t.co/D3NGHH6jEG"/>
    <hyperlink ref="AL176" r:id="rId69" display="https://t.co/GwZtWimRHf"/>
    <hyperlink ref="AO3" r:id="rId70" display="https://pbs.twimg.com/profile_banners/2220456344/1474519027"/>
    <hyperlink ref="AO5" r:id="rId71" display="https://pbs.twimg.com/profile_banners/1038116889774510081/1536341918"/>
    <hyperlink ref="AO6" r:id="rId72" display="https://pbs.twimg.com/profile_banners/290818327/1559608517"/>
    <hyperlink ref="AO7" r:id="rId73" display="https://pbs.twimg.com/profile_banners/904008039707107328/1518471987"/>
    <hyperlink ref="AO8" r:id="rId74" display="https://pbs.twimg.com/profile_banners/264843519/1543390392"/>
    <hyperlink ref="AO10" r:id="rId75" display="https://pbs.twimg.com/profile_banners/2526277608/1413952822"/>
    <hyperlink ref="AO11" r:id="rId76" display="https://pbs.twimg.com/profile_banners/326726564/1430959823"/>
    <hyperlink ref="AO12" r:id="rId77" display="https://pbs.twimg.com/profile_banners/124110136/1560082095"/>
    <hyperlink ref="AO13" r:id="rId78" display="https://pbs.twimg.com/profile_banners/103517593/1437354405"/>
    <hyperlink ref="AO14" r:id="rId79" display="https://pbs.twimg.com/profile_banners/1116361629426278400/1555698872"/>
    <hyperlink ref="AO15" r:id="rId80" display="https://pbs.twimg.com/profile_banners/804902379959132160/1480747750"/>
    <hyperlink ref="AO16" r:id="rId81" display="https://pbs.twimg.com/profile_banners/89784101/1472147026"/>
    <hyperlink ref="AO18" r:id="rId82" display="https://pbs.twimg.com/profile_banners/1048587306/1564188685"/>
    <hyperlink ref="AO19" r:id="rId83" display="https://pbs.twimg.com/profile_banners/862430017430618112/1514778585"/>
    <hyperlink ref="AO20" r:id="rId84" display="https://pbs.twimg.com/profile_banners/896386334394380289/1563995406"/>
    <hyperlink ref="AO21" r:id="rId85" display="https://pbs.twimg.com/profile_banners/3115906888/1429160398"/>
    <hyperlink ref="AO22" r:id="rId86" display="https://pbs.twimg.com/profile_banners/922602436920991744/1534483185"/>
    <hyperlink ref="AO23" r:id="rId87" display="https://pbs.twimg.com/profile_banners/169073212/1517794437"/>
    <hyperlink ref="AO24" r:id="rId88" display="https://pbs.twimg.com/profile_banners/849396061563215872/1560395280"/>
    <hyperlink ref="AO25" r:id="rId89" display="https://pbs.twimg.com/profile_banners/3339493901/1534009749"/>
    <hyperlink ref="AO26" r:id="rId90" display="https://pbs.twimg.com/profile_banners/560528015/1554505696"/>
    <hyperlink ref="AO27" r:id="rId91" display="https://pbs.twimg.com/profile_banners/352881953/1550130338"/>
    <hyperlink ref="AO28" r:id="rId92" display="https://pbs.twimg.com/profile_banners/763066989396975617/1471353334"/>
    <hyperlink ref="AO29" r:id="rId93" display="https://pbs.twimg.com/profile_banners/2427120146/1539314080"/>
    <hyperlink ref="AO30" r:id="rId94" display="https://pbs.twimg.com/profile_banners/2149021548/1498622244"/>
    <hyperlink ref="AO31" r:id="rId95" display="https://pbs.twimg.com/profile_banners/145087571/1541547461"/>
    <hyperlink ref="AO32" r:id="rId96" display="https://pbs.twimg.com/profile_banners/118609424/1548173634"/>
    <hyperlink ref="AO33" r:id="rId97" display="https://pbs.twimg.com/profile_banners/2284478874/1543409694"/>
    <hyperlink ref="AO34" r:id="rId98" display="https://pbs.twimg.com/profile_banners/369475032/1541804990"/>
    <hyperlink ref="AO35" r:id="rId99" display="https://pbs.twimg.com/profile_banners/778500877174837248/1561974878"/>
    <hyperlink ref="AO36" r:id="rId100" display="https://pbs.twimg.com/profile_banners/1073155882202980353/1565222003"/>
    <hyperlink ref="AO37" r:id="rId101" display="https://pbs.twimg.com/profile_banners/2984466359/1540935189"/>
    <hyperlink ref="AO38" r:id="rId102" display="https://pbs.twimg.com/profile_banners/229032842/1548684188"/>
    <hyperlink ref="AO39" r:id="rId103" display="https://pbs.twimg.com/profile_banners/746717890192220160/1542463766"/>
    <hyperlink ref="AO41" r:id="rId104" display="https://pbs.twimg.com/profile_banners/571051863/1565107438"/>
    <hyperlink ref="AO42" r:id="rId105" display="https://pbs.twimg.com/profile_banners/409559274/1479929136"/>
    <hyperlink ref="AO43" r:id="rId106" display="https://pbs.twimg.com/profile_banners/176203334/1437593949"/>
    <hyperlink ref="AO44" r:id="rId107" display="https://pbs.twimg.com/profile_banners/707853339535548416/1522329465"/>
    <hyperlink ref="AO45" r:id="rId108" display="https://pbs.twimg.com/profile_banners/100046451/1392458216"/>
    <hyperlink ref="AO48" r:id="rId109" display="https://pbs.twimg.com/profile_banners/291475724/1563119645"/>
    <hyperlink ref="AO49" r:id="rId110" display="https://pbs.twimg.com/profile_banners/1728337196/1525091826"/>
    <hyperlink ref="AO50" r:id="rId111" display="https://pbs.twimg.com/profile_banners/3356768423/1490977748"/>
    <hyperlink ref="AO51" r:id="rId112" display="https://pbs.twimg.com/profile_banners/127928824/1427215987"/>
    <hyperlink ref="AO55" r:id="rId113" display="https://pbs.twimg.com/profile_banners/711345448120950784/1530865384"/>
    <hyperlink ref="AO56" r:id="rId114" display="https://pbs.twimg.com/profile_banners/883376667749531648/1562854854"/>
    <hyperlink ref="AO57" r:id="rId115" display="https://pbs.twimg.com/profile_banners/761201305054351360/1561164018"/>
    <hyperlink ref="AO58" r:id="rId116" display="https://pbs.twimg.com/profile_banners/719673885034041347/1561227924"/>
    <hyperlink ref="AO59" r:id="rId117" display="https://pbs.twimg.com/profile_banners/921359645876391936/1508505300"/>
    <hyperlink ref="AO60" r:id="rId118" display="https://pbs.twimg.com/profile_banners/400077878/1501757062"/>
    <hyperlink ref="AO61" r:id="rId119" display="https://pbs.twimg.com/profile_banners/816271549/1530380691"/>
    <hyperlink ref="AO62" r:id="rId120" display="https://pbs.twimg.com/profile_banners/613084675/1504228972"/>
    <hyperlink ref="AO63" r:id="rId121" display="https://pbs.twimg.com/profile_banners/2829333475/1554393969"/>
    <hyperlink ref="AO65" r:id="rId122" display="https://pbs.twimg.com/profile_banners/1098426320352989184/1550720707"/>
    <hyperlink ref="AO66" r:id="rId123" display="https://pbs.twimg.com/profile_banners/223047447/1563303153"/>
    <hyperlink ref="AO67" r:id="rId124" display="https://pbs.twimg.com/profile_banners/716822932840906752/1525539526"/>
    <hyperlink ref="AO68" r:id="rId125" display="https://pbs.twimg.com/profile_banners/209177149/1559829759"/>
    <hyperlink ref="AO69" r:id="rId126" display="https://pbs.twimg.com/profile_banners/1959013344/1418304612"/>
    <hyperlink ref="AO70" r:id="rId127" display="https://pbs.twimg.com/profile_banners/2274314616/1545588592"/>
    <hyperlink ref="AO71" r:id="rId128" display="https://pbs.twimg.com/profile_banners/536071689/1512362255"/>
    <hyperlink ref="AO72" r:id="rId129" display="https://pbs.twimg.com/profile_banners/86826642/1359818601"/>
    <hyperlink ref="AO73" r:id="rId130" display="https://pbs.twimg.com/profile_banners/101669656/1550946825"/>
    <hyperlink ref="AO74" r:id="rId131" display="https://pbs.twimg.com/profile_banners/317160778/1449748465"/>
    <hyperlink ref="AO75" r:id="rId132" display="https://pbs.twimg.com/profile_banners/173712678/1396959042"/>
    <hyperlink ref="AO76" r:id="rId133" display="https://pbs.twimg.com/profile_banners/2836983421/1544843778"/>
    <hyperlink ref="AO77" r:id="rId134" display="https://pbs.twimg.com/profile_banners/2223379400/1536321694"/>
    <hyperlink ref="AO78" r:id="rId135" display="https://pbs.twimg.com/profile_banners/1557421352/1372600726"/>
    <hyperlink ref="AO79" r:id="rId136" display="https://pbs.twimg.com/profile_banners/107381740/1548811299"/>
    <hyperlink ref="AO80" r:id="rId137" display="https://pbs.twimg.com/profile_banners/173894222/1360217977"/>
    <hyperlink ref="AO82" r:id="rId138" display="https://pbs.twimg.com/profile_banners/1028894475131617280/1534144236"/>
    <hyperlink ref="AO83" r:id="rId139" display="https://pbs.twimg.com/profile_banners/2512446602/1560971915"/>
    <hyperlink ref="AO84" r:id="rId140" display="https://pbs.twimg.com/profile_banners/341606622/1389235182"/>
    <hyperlink ref="AO85" r:id="rId141" display="https://pbs.twimg.com/profile_banners/958315729442390016/1518688725"/>
    <hyperlink ref="AO86" r:id="rId142" display="https://pbs.twimg.com/profile_banners/1057237842974232577/1544801547"/>
    <hyperlink ref="AO87" r:id="rId143" display="https://pbs.twimg.com/profile_banners/381441713/1476961176"/>
    <hyperlink ref="AO88" r:id="rId144" display="https://pbs.twimg.com/profile_banners/285571065/1541164484"/>
    <hyperlink ref="AO89" r:id="rId145" display="https://pbs.twimg.com/profile_banners/1109603049033613312/1560690469"/>
    <hyperlink ref="AO90" r:id="rId146" display="https://pbs.twimg.com/profile_banners/236595319/1362409983"/>
    <hyperlink ref="AO91" r:id="rId147" display="https://pbs.twimg.com/profile_banners/2540623981/1441159840"/>
    <hyperlink ref="AO92" r:id="rId148" display="https://pbs.twimg.com/profile_banners/109040219/1416424520"/>
    <hyperlink ref="AO93" r:id="rId149" display="https://pbs.twimg.com/profile_banners/871960025551429632/1512397933"/>
    <hyperlink ref="AO94" r:id="rId150" display="https://pbs.twimg.com/profile_banners/715016459194212353/1459309059"/>
    <hyperlink ref="AO95" r:id="rId151" display="https://pbs.twimg.com/profile_banners/175654974/1379510004"/>
    <hyperlink ref="AO96" r:id="rId152" display="https://pbs.twimg.com/profile_banners/193972703/1546870075"/>
    <hyperlink ref="AO97" r:id="rId153" display="https://pbs.twimg.com/profile_banners/452946768/1565380458"/>
    <hyperlink ref="AO99" r:id="rId154" display="https://pbs.twimg.com/profile_banners/402338510/1483227432"/>
    <hyperlink ref="AO100" r:id="rId155" display="https://pbs.twimg.com/profile_banners/2750522385/1559035084"/>
    <hyperlink ref="AO102" r:id="rId156" display="https://pbs.twimg.com/profile_banners/1021204587154268161/1560574263"/>
    <hyperlink ref="AO103" r:id="rId157" display="https://pbs.twimg.com/profile_banners/169028838/1565788285"/>
    <hyperlink ref="AO104" r:id="rId158" display="https://pbs.twimg.com/profile_banners/1003710651150295042/1565033135"/>
    <hyperlink ref="AO106" r:id="rId159" display="https://pbs.twimg.com/profile_banners/80487705/1405184875"/>
    <hyperlink ref="AO107" r:id="rId160" display="https://pbs.twimg.com/profile_banners/1135289090449059841/1560805210"/>
    <hyperlink ref="AO108" r:id="rId161" display="https://pbs.twimg.com/profile_banners/834739961941291010/1488030734"/>
    <hyperlink ref="AO109" r:id="rId162" display="https://pbs.twimg.com/profile_banners/1095078377722183680/1549922282"/>
    <hyperlink ref="AO110" r:id="rId163" display="https://pbs.twimg.com/profile_banners/1485304172/1560891593"/>
    <hyperlink ref="AO111" r:id="rId164" display="https://pbs.twimg.com/profile_banners/20703105/1555036813"/>
    <hyperlink ref="AO112" r:id="rId165" display="https://pbs.twimg.com/profile_banners/1060574751322591232/1564408235"/>
    <hyperlink ref="AO113" r:id="rId166" display="https://pbs.twimg.com/profile_banners/1078099583438184450/1545963227"/>
    <hyperlink ref="AO114" r:id="rId167" display="https://pbs.twimg.com/profile_banners/4889303199/1547993658"/>
    <hyperlink ref="AO115" r:id="rId168" display="https://pbs.twimg.com/profile_banners/145895245/1563269968"/>
    <hyperlink ref="AO116" r:id="rId169" display="https://pbs.twimg.com/profile_banners/780089757997019136/1561299681"/>
    <hyperlink ref="AO117" r:id="rId170" display="https://pbs.twimg.com/profile_banners/1951693262/1563115782"/>
    <hyperlink ref="AO118" r:id="rId171" display="https://pbs.twimg.com/profile_banners/760591901099749382/1485988795"/>
    <hyperlink ref="AO119" r:id="rId172" display="https://pbs.twimg.com/profile_banners/626775800/1530638982"/>
    <hyperlink ref="AO121" r:id="rId173" display="https://pbs.twimg.com/profile_banners/1031305285464477699/1534717403"/>
    <hyperlink ref="AO124" r:id="rId174" display="https://pbs.twimg.com/profile_banners/1135259608635699200/1559502388"/>
    <hyperlink ref="AO125" r:id="rId175" display="https://pbs.twimg.com/profile_banners/155099201/1557939114"/>
    <hyperlink ref="AO126" r:id="rId176" display="https://pbs.twimg.com/profile_banners/1520108035/1517571794"/>
    <hyperlink ref="AO127" r:id="rId177" display="https://pbs.twimg.com/profile_banners/234952904/1512310094"/>
    <hyperlink ref="AO128" r:id="rId178" display="https://pbs.twimg.com/profile_banners/1315906501/1551273738"/>
    <hyperlink ref="AO129" r:id="rId179" display="https://pbs.twimg.com/profile_banners/1003212421056458752/1562721129"/>
    <hyperlink ref="AO131" r:id="rId180" display="https://pbs.twimg.com/profile_banners/978962612313497605/1524004809"/>
    <hyperlink ref="AO132" r:id="rId181" display="https://pbs.twimg.com/profile_banners/14298134/1483460196"/>
    <hyperlink ref="AO133" r:id="rId182" display="https://pbs.twimg.com/profile_banners/1144643732739772416/1564973237"/>
    <hyperlink ref="AO134" r:id="rId183" display="https://pbs.twimg.com/profile_banners/1087865899669962752/1548203863"/>
    <hyperlink ref="AO136" r:id="rId184" display="https://pbs.twimg.com/profile_banners/1641989215/1504457694"/>
    <hyperlink ref="AO138" r:id="rId185" display="https://pbs.twimg.com/profile_banners/862730784679112705/1549480717"/>
    <hyperlink ref="AO139" r:id="rId186" display="https://pbs.twimg.com/profile_banners/406290393/1438041491"/>
    <hyperlink ref="AO140" r:id="rId187" display="https://pbs.twimg.com/profile_banners/2961891449/1485597909"/>
    <hyperlink ref="AO141" r:id="rId188" display="https://pbs.twimg.com/profile_banners/582797195/1389115226"/>
    <hyperlink ref="AO142" r:id="rId189" display="https://pbs.twimg.com/profile_banners/1023997301940019200/1551738893"/>
    <hyperlink ref="AO143" r:id="rId190" display="https://pbs.twimg.com/profile_banners/1588238480/1468388810"/>
    <hyperlink ref="AO144" r:id="rId191" display="https://pbs.twimg.com/profile_banners/30216991/1563620987"/>
    <hyperlink ref="AO145" r:id="rId192" display="https://pbs.twimg.com/profile_banners/964134330/1550339779"/>
    <hyperlink ref="AO146" r:id="rId193" display="https://pbs.twimg.com/profile_banners/1145089161847869440/1564078199"/>
    <hyperlink ref="AO147" r:id="rId194" display="https://pbs.twimg.com/profile_banners/1147515870840684549/1563118067"/>
    <hyperlink ref="AO148" r:id="rId195" display="https://pbs.twimg.com/profile_banners/1126902897025982464/1557510055"/>
    <hyperlink ref="AO150" r:id="rId196" display="https://pbs.twimg.com/profile_banners/171440035/1506498283"/>
    <hyperlink ref="AO151" r:id="rId197" display="https://pbs.twimg.com/profile_banners/34975949/1477600339"/>
    <hyperlink ref="AO152" r:id="rId198" display="https://pbs.twimg.com/profile_banners/2375647650/1417548513"/>
    <hyperlink ref="AO153" r:id="rId199" display="https://pbs.twimg.com/profile_banners/841833690862780416/1489544543"/>
    <hyperlink ref="AO154" r:id="rId200" display="https://pbs.twimg.com/profile_banners/293281437/1565469324"/>
    <hyperlink ref="AO155" r:id="rId201" display="https://pbs.twimg.com/profile_banners/1050240339716521984/1560234241"/>
    <hyperlink ref="AO156" r:id="rId202" display="https://pbs.twimg.com/profile_banners/455175861/1555788178"/>
    <hyperlink ref="AO157" r:id="rId203" display="https://pbs.twimg.com/profile_banners/1149327382240796674/1564331797"/>
    <hyperlink ref="AO158" r:id="rId204" display="https://pbs.twimg.com/profile_banners/1071476623298494469/1544294956"/>
    <hyperlink ref="AO159" r:id="rId205" display="https://pbs.twimg.com/profile_banners/3175468844/1558994392"/>
    <hyperlink ref="AO160" r:id="rId206" display="https://pbs.twimg.com/profile_banners/1041279319/1565502348"/>
    <hyperlink ref="AO161" r:id="rId207" display="https://pbs.twimg.com/profile_banners/739710289453555713/1552971117"/>
    <hyperlink ref="AO162" r:id="rId208" display="https://pbs.twimg.com/profile_banners/214971739/1559881585"/>
    <hyperlink ref="AO163" r:id="rId209" display="https://pbs.twimg.com/profile_banners/1140645886181031936/1562655764"/>
    <hyperlink ref="AO164" r:id="rId210" display="https://pbs.twimg.com/profile_banners/1138613337489629184/1564857349"/>
    <hyperlink ref="AO165" r:id="rId211" display="https://pbs.twimg.com/profile_banners/270309249/1400862762"/>
    <hyperlink ref="AO166" r:id="rId212" display="https://pbs.twimg.com/profile_banners/1113138025746325505/1565007626"/>
    <hyperlink ref="AO167" r:id="rId213" display="https://pbs.twimg.com/profile_banners/1149114495731720195/1562805539"/>
    <hyperlink ref="AO168" r:id="rId214" display="https://pbs.twimg.com/profile_banners/2973855621/1564076054"/>
    <hyperlink ref="AO169" r:id="rId215" display="https://pbs.twimg.com/profile_banners/15115192/1506526869"/>
    <hyperlink ref="AO170" r:id="rId216" display="https://pbs.twimg.com/profile_banners/336485900/1363792388"/>
    <hyperlink ref="AO171" r:id="rId217" display="https://pbs.twimg.com/profile_banners/156710237/1549347812"/>
    <hyperlink ref="AO172" r:id="rId218" display="https://pbs.twimg.com/profile_banners/941746745712590848/1551767156"/>
    <hyperlink ref="AO173" r:id="rId219" display="https://pbs.twimg.com/profile_banners/3313362894/1440775238"/>
    <hyperlink ref="AO174" r:id="rId220" display="https://pbs.twimg.com/profile_banners/251961996/1528424329"/>
    <hyperlink ref="AO175" r:id="rId221" display="https://pbs.twimg.com/profile_banners/44545444/1477285141"/>
    <hyperlink ref="AU3" r:id="rId222" display="http://abs.twimg.com/images/themes/theme1/bg.png"/>
    <hyperlink ref="AU6" r:id="rId223" display="http://abs.twimg.com/images/themes/theme10/bg.gif"/>
    <hyperlink ref="AU8" r:id="rId224" display="http://abs.twimg.com/images/themes/theme1/bg.png"/>
    <hyperlink ref="AU9" r:id="rId225" display="http://abs.twimg.com/images/themes/theme1/bg.png"/>
    <hyperlink ref="AU10" r:id="rId226" display="http://abs.twimg.com/images/themes/theme1/bg.png"/>
    <hyperlink ref="AU11" r:id="rId227" display="http://abs.twimg.com/images/themes/theme1/bg.png"/>
    <hyperlink ref="AU12" r:id="rId228" display="http://abs.twimg.com/images/themes/theme1/bg.png"/>
    <hyperlink ref="AU13" r:id="rId229" display="http://abs.twimg.com/images/themes/theme14/bg.gif"/>
    <hyperlink ref="AU15" r:id="rId230" display="http://abs.twimg.com/images/themes/theme1/bg.png"/>
    <hyperlink ref="AU16" r:id="rId231" display="http://abs.twimg.com/images/themes/theme1/bg.png"/>
    <hyperlink ref="AU17" r:id="rId232" display="http://abs.twimg.com/images/themes/theme1/bg.png"/>
    <hyperlink ref="AU18" r:id="rId233" display="http://abs.twimg.com/images/themes/theme1/bg.png"/>
    <hyperlink ref="AU20" r:id="rId234" display="http://abs.twimg.com/images/themes/theme1/bg.png"/>
    <hyperlink ref="AU21" r:id="rId235" display="http://abs.twimg.com/images/themes/theme1/bg.png"/>
    <hyperlink ref="AU23" r:id="rId236" display="http://abs.twimg.com/images/themes/theme1/bg.png"/>
    <hyperlink ref="AU25" r:id="rId237" display="http://abs.twimg.com/images/themes/theme1/bg.png"/>
    <hyperlink ref="AU26" r:id="rId238" display="http://abs.twimg.com/images/themes/theme1/bg.png"/>
    <hyperlink ref="AU27" r:id="rId239" display="http://abs.twimg.com/images/themes/theme15/bg.png"/>
    <hyperlink ref="AU28" r:id="rId240" display="http://abs.twimg.com/images/themes/theme1/bg.png"/>
    <hyperlink ref="AU29" r:id="rId241" display="http://abs.twimg.com/images/themes/theme1/bg.png"/>
    <hyperlink ref="AU30" r:id="rId242" display="http://abs.twimg.com/images/themes/theme1/bg.png"/>
    <hyperlink ref="AU31" r:id="rId243" display="http://abs.twimg.com/images/themes/theme2/bg.gif"/>
    <hyperlink ref="AU32" r:id="rId244" display="http://abs.twimg.com/images/themes/theme1/bg.png"/>
    <hyperlink ref="AU33" r:id="rId245" display="http://abs.twimg.com/images/themes/theme1/bg.png"/>
    <hyperlink ref="AU34" r:id="rId246" display="http://abs.twimg.com/images/themes/theme1/bg.png"/>
    <hyperlink ref="AU35" r:id="rId247" display="http://abs.twimg.com/images/themes/theme1/bg.png"/>
    <hyperlink ref="AU37" r:id="rId248" display="http://abs.twimg.com/images/themes/theme1/bg.png"/>
    <hyperlink ref="AU38" r:id="rId249" display="http://abs.twimg.com/images/themes/theme1/bg.png"/>
    <hyperlink ref="AU40" r:id="rId250" display="http://abs.twimg.com/images/themes/theme1/bg.png"/>
    <hyperlink ref="AU41" r:id="rId251" display="http://abs.twimg.com/images/themes/theme1/bg.png"/>
    <hyperlink ref="AU42" r:id="rId252" display="http://abs.twimg.com/images/themes/theme18/bg.gif"/>
    <hyperlink ref="AU43" r:id="rId253" display="http://abs.twimg.com/images/themes/theme1/bg.png"/>
    <hyperlink ref="AU45" r:id="rId254" display="http://abs.twimg.com/images/themes/theme4/bg.gif"/>
    <hyperlink ref="AU46" r:id="rId255" display="http://abs.twimg.com/images/themes/theme13/bg.gif"/>
    <hyperlink ref="AU47" r:id="rId256" display="http://abs.twimg.com/images/themes/theme1/bg.png"/>
    <hyperlink ref="AU48" r:id="rId257" display="http://abs.twimg.com/images/themes/theme16/bg.gif"/>
    <hyperlink ref="AU49" r:id="rId258" display="http://abs.twimg.com/images/themes/theme9/bg.gif"/>
    <hyperlink ref="AU50" r:id="rId259" display="http://abs.twimg.com/images/themes/theme1/bg.png"/>
    <hyperlink ref="AU51" r:id="rId260" display="http://abs.twimg.com/images/themes/theme10/bg.gif"/>
    <hyperlink ref="AU53" r:id="rId261" display="http://abs.twimg.com/images/themes/theme1/bg.png"/>
    <hyperlink ref="AU54" r:id="rId262" display="http://abs.twimg.com/images/themes/theme1/bg.png"/>
    <hyperlink ref="AU57" r:id="rId263" display="http://abs.twimg.com/images/themes/theme1/bg.png"/>
    <hyperlink ref="AU60" r:id="rId264" display="http://abs.twimg.com/images/themes/theme17/bg.gif"/>
    <hyperlink ref="AU61" r:id="rId265" display="http://abs.twimg.com/images/themes/theme15/bg.png"/>
    <hyperlink ref="AU62" r:id="rId266" display="http://abs.twimg.com/images/themes/theme1/bg.png"/>
    <hyperlink ref="AU63" r:id="rId267" display="http://abs.twimg.com/images/themes/theme1/bg.png"/>
    <hyperlink ref="AU66" r:id="rId268" display="http://abs.twimg.com/images/themes/theme13/bg.gif"/>
    <hyperlink ref="AU68" r:id="rId269" display="http://abs.twimg.com/images/themes/theme9/bg.gif"/>
    <hyperlink ref="AU69" r:id="rId270" display="http://abs.twimg.com/images/themes/theme10/bg.gif"/>
    <hyperlink ref="AU70" r:id="rId271" display="http://abs.twimg.com/images/themes/theme1/bg.png"/>
    <hyperlink ref="AU71" r:id="rId272" display="http://abs.twimg.com/images/themes/theme1/bg.png"/>
    <hyperlink ref="AU72" r:id="rId273" display="http://abs.twimg.com/images/themes/theme1/bg.png"/>
    <hyperlink ref="AU73" r:id="rId274" display="http://abs.twimg.com/images/themes/theme1/bg.png"/>
    <hyperlink ref="AU74" r:id="rId275" display="http://abs.twimg.com/images/themes/theme1/bg.png"/>
    <hyperlink ref="AU75" r:id="rId276" display="http://abs.twimg.com/images/themes/theme14/bg.gif"/>
    <hyperlink ref="AU76" r:id="rId277" display="http://abs.twimg.com/images/themes/theme1/bg.png"/>
    <hyperlink ref="AU77" r:id="rId278" display="http://abs.twimg.com/images/themes/theme1/bg.png"/>
    <hyperlink ref="AU78" r:id="rId279" display="http://abs.twimg.com/images/themes/theme1/bg.png"/>
    <hyperlink ref="AU79" r:id="rId280" display="http://abs.twimg.com/images/themes/theme1/bg.png"/>
    <hyperlink ref="AU80" r:id="rId281" display="http://abs.twimg.com/images/themes/theme1/bg.png"/>
    <hyperlink ref="AU81" r:id="rId282" display="http://abs.twimg.com/images/themes/theme1/bg.png"/>
    <hyperlink ref="AU83" r:id="rId283" display="http://abs.twimg.com/images/themes/theme1/bg.png"/>
    <hyperlink ref="AU84" r:id="rId284" display="http://abs.twimg.com/images/themes/theme1/bg.png"/>
    <hyperlink ref="AU87" r:id="rId285" display="http://abs.twimg.com/images/themes/theme1/bg.png"/>
    <hyperlink ref="AU88" r:id="rId286" display="http://abs.twimg.com/images/themes/theme1/bg.png"/>
    <hyperlink ref="AU90" r:id="rId287" display="http://abs.twimg.com/images/themes/theme1/bg.png"/>
    <hyperlink ref="AU91" r:id="rId288" display="http://abs.twimg.com/images/themes/theme1/bg.png"/>
    <hyperlink ref="AU92" r:id="rId289" display="http://abs.twimg.com/images/themes/theme10/bg.gif"/>
    <hyperlink ref="AU95" r:id="rId290" display="http://abs.twimg.com/images/themes/theme1/bg.png"/>
    <hyperlink ref="AU96" r:id="rId291" display="http://abs.twimg.com/images/themes/theme1/bg.png"/>
    <hyperlink ref="AU97" r:id="rId292" display="http://abs.twimg.com/images/themes/theme4/bg.gif"/>
    <hyperlink ref="AU99" r:id="rId293" display="http://abs.twimg.com/images/themes/theme14/bg.gif"/>
    <hyperlink ref="AU100" r:id="rId294" display="http://abs.twimg.com/images/themes/theme1/bg.png"/>
    <hyperlink ref="AU101" r:id="rId295" display="http://abs.twimg.com/images/themes/theme1/bg.png"/>
    <hyperlink ref="AU103" r:id="rId296" display="http://abs.twimg.com/images/themes/theme1/bg.png"/>
    <hyperlink ref="AU104" r:id="rId297" display="http://abs.twimg.com/images/themes/theme1/bg.png"/>
    <hyperlink ref="AU105" r:id="rId298" display="http://abs.twimg.com/images/themes/theme1/bg.png"/>
    <hyperlink ref="AU106" r:id="rId299" display="http://abs.twimg.com/images/themes/theme5/bg.gif"/>
    <hyperlink ref="AU108" r:id="rId300" display="http://abs.twimg.com/images/themes/theme1/bg.png"/>
    <hyperlink ref="AU110" r:id="rId301" display="http://abs.twimg.com/images/themes/theme1/bg.png"/>
    <hyperlink ref="AU111" r:id="rId302" display="http://abs.twimg.com/images/themes/theme13/bg.gif"/>
    <hyperlink ref="AU115" r:id="rId303" display="http://abs.twimg.com/images/themes/theme9/bg.gif"/>
    <hyperlink ref="AU117" r:id="rId304" display="http://abs.twimg.com/images/themes/theme1/bg.png"/>
    <hyperlink ref="AU118" r:id="rId305" display="http://abs.twimg.com/images/themes/theme1/bg.png"/>
    <hyperlink ref="AU119" r:id="rId306" display="http://abs.twimg.com/images/themes/theme1/bg.png"/>
    <hyperlink ref="AU123" r:id="rId307" display="http://abs.twimg.com/images/themes/theme1/bg.png"/>
    <hyperlink ref="AU125" r:id="rId308" display="http://abs.twimg.com/images/themes/theme1/bg.png"/>
    <hyperlink ref="AU126" r:id="rId309" display="http://abs.twimg.com/images/themes/theme1/bg.png"/>
    <hyperlink ref="AU127" r:id="rId310" display="http://abs.twimg.com/images/themes/theme9/bg.gif"/>
    <hyperlink ref="AU128" r:id="rId311" display="http://abs.twimg.com/images/themes/theme1/bg.png"/>
    <hyperlink ref="AU130" r:id="rId312" display="http://abs.twimg.com/images/themes/theme1/bg.png"/>
    <hyperlink ref="AU132" r:id="rId313" display="http://abs.twimg.com/images/themes/theme5/bg.gif"/>
    <hyperlink ref="AU133" r:id="rId314" display="http://abs.twimg.com/images/themes/theme1/bg.png"/>
    <hyperlink ref="AU136" r:id="rId315" display="http://abs.twimg.com/images/themes/theme1/bg.png"/>
    <hyperlink ref="AU138" r:id="rId316" display="http://abs.twimg.com/images/themes/theme1/bg.png"/>
    <hyperlink ref="AU139" r:id="rId317" display="http://abs.twimg.com/images/themes/theme1/bg.png"/>
    <hyperlink ref="AU140" r:id="rId318" display="http://abs.twimg.com/images/themes/theme14/bg.gif"/>
    <hyperlink ref="AU141" r:id="rId319" display="http://abs.twimg.com/images/themes/theme4/bg.gif"/>
    <hyperlink ref="AU143" r:id="rId320" display="http://abs.twimg.com/images/themes/theme1/bg.png"/>
    <hyperlink ref="AU144" r:id="rId321" display="http://abs.twimg.com/images/themes/theme5/bg.gif"/>
    <hyperlink ref="AU145" r:id="rId322" display="http://abs.twimg.com/images/themes/theme1/bg.png"/>
    <hyperlink ref="AU146" r:id="rId323" display="http://abs.twimg.com/images/themes/theme1/bg.png"/>
    <hyperlink ref="AU149" r:id="rId324" display="http://abs.twimg.com/images/themes/theme14/bg.gif"/>
    <hyperlink ref="AU150" r:id="rId325" display="http://abs.twimg.com/images/themes/theme1/bg.png"/>
    <hyperlink ref="AU151" r:id="rId326" display="http://abs.twimg.com/images/themes/theme1/bg.png"/>
    <hyperlink ref="AU152" r:id="rId327" display="http://abs.twimg.com/images/themes/theme1/bg.png"/>
    <hyperlink ref="AU153" r:id="rId328" display="http://abs.twimg.com/images/themes/theme1/bg.png"/>
    <hyperlink ref="AU154" r:id="rId329" display="http://abs.twimg.com/images/themes/theme10/bg.gif"/>
    <hyperlink ref="AU155" r:id="rId330" display="http://abs.twimg.com/images/themes/theme1/bg.png"/>
    <hyperlink ref="AU156" r:id="rId331" display="http://abs.twimg.com/images/themes/theme1/bg.png"/>
    <hyperlink ref="AU158" r:id="rId332" display="http://abs.twimg.com/images/themes/theme1/bg.png"/>
    <hyperlink ref="AU159" r:id="rId333" display="http://abs.twimg.com/images/themes/theme1/bg.png"/>
    <hyperlink ref="AU160" r:id="rId334" display="http://abs.twimg.com/images/themes/theme1/bg.png"/>
    <hyperlink ref="AU162" r:id="rId335" display="http://abs.twimg.com/images/themes/theme1/bg.png"/>
    <hyperlink ref="AU165" r:id="rId336" display="http://abs.twimg.com/images/themes/theme1/bg.png"/>
    <hyperlink ref="AU168" r:id="rId337" display="http://abs.twimg.com/images/themes/theme1/bg.png"/>
    <hyperlink ref="AU169" r:id="rId338" display="http://abs.twimg.com/images/themes/theme1/bg.png"/>
    <hyperlink ref="AU170" r:id="rId339" display="http://abs.twimg.com/images/themes/theme1/bg.png"/>
    <hyperlink ref="AU171" r:id="rId340" display="http://abs.twimg.com/images/themes/theme19/bg.gif"/>
    <hyperlink ref="AU173" r:id="rId341" display="http://abs.twimg.com/images/themes/theme1/bg.png"/>
    <hyperlink ref="AU174" r:id="rId342" display="http://abs.twimg.com/images/themes/theme1/bg.png"/>
    <hyperlink ref="AU175" r:id="rId343" display="http://abs.twimg.com/images/themes/theme14/bg.gif"/>
    <hyperlink ref="AU176" r:id="rId344" display="http://abs.twimg.com/images/themes/theme1/bg.png"/>
    <hyperlink ref="F3" r:id="rId345" display="http://pbs.twimg.com/profile_images/778814481870696448/V7Lzc52a_normal.jpg"/>
    <hyperlink ref="F4" r:id="rId346" display="http://abs.twimg.com/sticky/default_profile_images/default_profile_normal.png"/>
    <hyperlink ref="F5" r:id="rId347" display="http://pbs.twimg.com/profile_images/1113184516221341696/O5MjwV67_normal.jpg"/>
    <hyperlink ref="F6" r:id="rId348" display="http://pbs.twimg.com/profile_images/1129355112537874434/QmbsB7K4_normal.jpg"/>
    <hyperlink ref="F7" r:id="rId349" display="http://pbs.twimg.com/profile_images/905167393835581440/x6kuwTLy_normal.jpg"/>
    <hyperlink ref="F8" r:id="rId350" display="http://pbs.twimg.com/profile_images/1070313476025913344/jsoQRvLm_normal.jpg"/>
    <hyperlink ref="F9" r:id="rId351" display="http://pbs.twimg.com/profile_images/378800000784232312/8ac9ba3f9d7a8d9177564137a607d95d_normal.jpeg"/>
    <hyperlink ref="F10" r:id="rId352" display="http://pbs.twimg.com/profile_images/524779630033514496/OQ1CHKjZ_normal.jpeg"/>
    <hyperlink ref="F11" r:id="rId353" display="http://pbs.twimg.com/profile_images/596112773521625088/y8m0PwSD_normal.jpg"/>
    <hyperlink ref="F12" r:id="rId354" display="http://pbs.twimg.com/profile_images/723119796787630081/Fgn3lAbC_normal.jpg"/>
    <hyperlink ref="F13" r:id="rId355" display="http://pbs.twimg.com/profile_images/1053237147963027460/dmhMjCmB_normal.jpg"/>
    <hyperlink ref="F14" r:id="rId356" display="http://pbs.twimg.com/profile_images/1119308308538515458/XT_w8Nba_normal.jpg"/>
    <hyperlink ref="F15" r:id="rId357" display="http://pbs.twimg.com/profile_images/804932403575787520/QmbyYNKd_normal.jpg"/>
    <hyperlink ref="F16" r:id="rId358" display="http://pbs.twimg.com/profile_images/2448508574/image_normal.jpg"/>
    <hyperlink ref="F17" r:id="rId359" display="http://pbs.twimg.com/profile_images/897168566/________normal.jpg"/>
    <hyperlink ref="F18" r:id="rId360" display="http://pbs.twimg.com/profile_images/1158380142923866113/iOl33gjq_normal.jpg"/>
    <hyperlink ref="F19" r:id="rId361" display="http://pbs.twimg.com/profile_images/1021581834625474560/mM_p02iU_normal.jpg"/>
    <hyperlink ref="F20" r:id="rId362" display="http://pbs.twimg.com/profile_images/1159942487340982273/3XQZ2B_D_normal.jpg"/>
    <hyperlink ref="F21" r:id="rId363" display="http://pbs.twimg.com/profile_images/838228314993086465/3xar39LJ_normal.jpg"/>
    <hyperlink ref="F22" r:id="rId364" display="http://pbs.twimg.com/profile_images/922603057891885056/IGI009EC_normal.jpg"/>
    <hyperlink ref="F23" r:id="rId365" display="http://pbs.twimg.com/profile_images/960325581396066304/RJoSqZi3_normal.jpg"/>
    <hyperlink ref="F24" r:id="rId366" display="http://pbs.twimg.com/profile_images/1140422711262482433/cH0HAt8z_normal.png"/>
    <hyperlink ref="F25" r:id="rId367" display="http://pbs.twimg.com/profile_images/1023389909237866496/-G0QNrtk_normal.jpg"/>
    <hyperlink ref="F26" r:id="rId368" display="http://pbs.twimg.com/profile_images/1135050455216664576/9xz36GNz_normal.jpg"/>
    <hyperlink ref="F27" r:id="rId369" display="http://pbs.twimg.com/profile_images/833168691403620352/Sx6sM5kE_normal.jpg"/>
    <hyperlink ref="F28" r:id="rId370" display="http://pbs.twimg.com/profile_images/764929156563861504/oKIfiwLy_normal.jpg"/>
    <hyperlink ref="F29" r:id="rId371" display="http://pbs.twimg.com/profile_images/1071178637204844544/sDrKF-YM_normal.jpg"/>
    <hyperlink ref="F30" r:id="rId372" display="http://pbs.twimg.com/profile_images/993404015118438400/RIxfLrbF_normal.jpg"/>
    <hyperlink ref="F31" r:id="rId373" display="http://pbs.twimg.com/profile_images/1108143500783030272/LYJB7hi1_normal.jpg"/>
    <hyperlink ref="F32" r:id="rId374" display="http://pbs.twimg.com/profile_images/1175777717/noname_normal.jpg"/>
    <hyperlink ref="F33" r:id="rId375" display="http://pbs.twimg.com/profile_images/1037884593414725632/KQChFM8w_normal.jpg"/>
    <hyperlink ref="F34" r:id="rId376" display="http://pbs.twimg.com/profile_images/983717442466660354/zcj-TbhJ_normal.jpg"/>
    <hyperlink ref="F35" r:id="rId377" display="http://pbs.twimg.com/profile_images/1130386387545612289/qCvtX5Z4_normal.jpg"/>
    <hyperlink ref="F36" r:id="rId378" display="http://pbs.twimg.com/profile_images/1156692425668063232/B6kOnHGb_normal.jpg"/>
    <hyperlink ref="F37" r:id="rId379" display="http://pbs.twimg.com/profile_images/1057384935001124864/yLlrQf4E_normal.jpg"/>
    <hyperlink ref="F38" r:id="rId380" display="http://pbs.twimg.com/profile_images/1079761971875069952/20YoP30y_normal.jpg"/>
    <hyperlink ref="F39" r:id="rId381" display="http://pbs.twimg.com/profile_images/1033040573509365761/7C6HP_I5_normal.jpg"/>
    <hyperlink ref="F40" r:id="rId382" display="http://pbs.twimg.com/profile_images/501009988064923649/vHkRDKk__normal.jpeg"/>
    <hyperlink ref="F41" r:id="rId383" display="http://pbs.twimg.com/profile_images/1114874009865396224/dXPfBnA-_normal.jpg"/>
    <hyperlink ref="F42" r:id="rId384" display="http://pbs.twimg.com/profile_images/512995900646375424/73PaHiFv_normal.png"/>
    <hyperlink ref="F43" r:id="rId385" display="http://pbs.twimg.com/profile_images/623954767761551360/C_vmGPu-_normal.jpg"/>
    <hyperlink ref="F44" r:id="rId386" display="http://pbs.twimg.com/profile_images/1154744069702246400/TTTtuVBA_normal.jpg"/>
    <hyperlink ref="F45" r:id="rId387" display="http://pbs.twimg.com/profile_images/608148833/DSC00069_normal.JPG"/>
    <hyperlink ref="F46" r:id="rId388" display="http://pbs.twimg.com/profile_images/828517035449655296/xTRwovBi_normal.jpg"/>
    <hyperlink ref="F47" r:id="rId389" display="http://pbs.twimg.com/profile_images/1097050685206679553/KTn8COeR_normal.jpg"/>
    <hyperlink ref="F48" r:id="rId390" display="http://pbs.twimg.com/profile_images/1147408023364784129/rSihefLn_normal.jpg"/>
    <hyperlink ref="F49" r:id="rId391" display="http://pbs.twimg.com/profile_images/940129610431209472/7O0RZJan_normal.jpg"/>
    <hyperlink ref="F50" r:id="rId392" display="http://pbs.twimg.com/profile_images/653540925331910656/oxeYCS6s_normal.jpg"/>
    <hyperlink ref="F51" r:id="rId393" display="http://pbs.twimg.com/profile_images/895677352830783493/PZMgBjO5_normal.jpg"/>
    <hyperlink ref="F52" r:id="rId394" display="http://pbs.twimg.com/profile_images/1107028257898201089/VADMO_EQ_normal.jpg"/>
    <hyperlink ref="F53" r:id="rId395" display="http://pbs.twimg.com/profile_images/1135582587873873920/3aN_cQaS_normal.jpg"/>
    <hyperlink ref="F54" r:id="rId396" display="http://pbs.twimg.com/profile_images/2507899341/sijvly2utq7fd5urmwwz_normal.jpeg"/>
    <hyperlink ref="F55" r:id="rId397" display="http://pbs.twimg.com/profile_images/1015149106174578688/A7-VI-no_normal.jpg"/>
    <hyperlink ref="F56" r:id="rId398" display="http://pbs.twimg.com/profile_images/1149322672024588288/_uIPoDCk_normal.jpg"/>
    <hyperlink ref="F57" r:id="rId399" display="http://pbs.twimg.com/profile_images/1142230791478566912/rucVkHFq_normal.jpg"/>
    <hyperlink ref="F58" r:id="rId400" display="http://pbs.twimg.com/profile_images/1142498954833059840/8jpRmrXN_normal.jpg"/>
    <hyperlink ref="F59" r:id="rId401" display="http://pbs.twimg.com/profile_images/921364468906512384/PzcWGh9t_normal.jpg"/>
    <hyperlink ref="F60" r:id="rId402" display="http://pbs.twimg.com/profile_images/932163703281274880/nIZ9kLCW_normal.jpg"/>
    <hyperlink ref="F61" r:id="rId403" display="http://pbs.twimg.com/profile_images/1032772461060861952/iO6aPH_b_normal.jpg"/>
    <hyperlink ref="F62" r:id="rId404" display="http://pbs.twimg.com/profile_images/1078360123763056646/fMkR34_m_normal.jpg"/>
    <hyperlink ref="F63" r:id="rId405" display="http://pbs.twimg.com/profile_images/1070815956233060352/9M84oitZ_normal.jpg"/>
    <hyperlink ref="F64" r:id="rId406" display="http://pbs.twimg.com/profile_images/1070907359889784832/9_G_JfGy_normal.jpg"/>
    <hyperlink ref="F65" r:id="rId407" display="http://pbs.twimg.com/profile_images/1098427536587902976/2z-f631b_normal.jpg"/>
    <hyperlink ref="F66" r:id="rId408" display="http://pbs.twimg.com/profile_images/1109829109469736961/-wEDjN9k_normal.png"/>
    <hyperlink ref="F67" r:id="rId409" display="http://pbs.twimg.com/profile_images/1029894026718261248/n9BdaLN1_normal.jpg"/>
    <hyperlink ref="F68" r:id="rId410" display="http://pbs.twimg.com/profile_images/1144832323877294080/7DcjL_3B_normal.jpg"/>
    <hyperlink ref="F69" r:id="rId411" display="http://pbs.twimg.com/profile_images/1031245863170007045/6mpmZm72_normal.jpg"/>
    <hyperlink ref="F70" r:id="rId412" display="http://pbs.twimg.com/profile_images/1139931124740820992/SZVIPGMx_normal.jpg"/>
    <hyperlink ref="F71" r:id="rId413" display="http://pbs.twimg.com/profile_images/938278593725173760/rGSH15w6_normal.jpg"/>
    <hyperlink ref="F72" r:id="rId414" display="http://pbs.twimg.com/profile_images/433261513806057472/BhaRJ06__normal.jpeg"/>
    <hyperlink ref="F73" r:id="rId415" display="http://pbs.twimg.com/profile_images/1106207902727991296/Jp_9tjJa_normal.jpg"/>
    <hyperlink ref="F74" r:id="rId416" display="http://pbs.twimg.com/profile_images/1124405912481832960/2dEmsfNe_normal.jpg"/>
    <hyperlink ref="F75" r:id="rId417" display="http://pbs.twimg.com/profile_images/1099334409595973633/-yzorj8e_normal.png"/>
    <hyperlink ref="F76" r:id="rId418" display="http://pbs.twimg.com/profile_images/891957314000834560/U_vKs7Gh_normal.jpg"/>
    <hyperlink ref="F77" r:id="rId419" display="http://pbs.twimg.com/profile_images/1142205678649430016/AOSECS9-_normal.jpg"/>
    <hyperlink ref="F78" r:id="rId420" display="http://pbs.twimg.com/profile_images/378800000163331077/5e80fe3b0608fabf8e488f17c71f8a8e_normal.jpeg"/>
    <hyperlink ref="F79" r:id="rId421" display="http://pbs.twimg.com/profile_images/1784136750/bellonietabeta_normal.jpg"/>
    <hyperlink ref="F80" r:id="rId422" display="http://pbs.twimg.com/profile_images/997702219662159874/FgjZ31jF_normal.jpg"/>
    <hyperlink ref="F81" r:id="rId423" display="http://pbs.twimg.com/profile_images/601642635145555968/7RxClnUq_normal.jpg"/>
    <hyperlink ref="F82" r:id="rId424" display="http://pbs.twimg.com/profile_images/1028901199397830657/PY5q8KXH_normal.jpg"/>
    <hyperlink ref="F83" r:id="rId425" display="http://pbs.twimg.com/profile_images/1096864672198914048/yPt0Rwit_normal.jpg"/>
    <hyperlink ref="F84" r:id="rId426" display="http://pbs.twimg.com/profile_images/771160390075985920/WwU3P1ws_normal.jpg"/>
    <hyperlink ref="F85" r:id="rId427" display="http://pbs.twimg.com/profile_images/964078044603285505/249tuCN0_normal.jpg"/>
    <hyperlink ref="F86" r:id="rId428" display="http://pbs.twimg.com/profile_images/1124512230890921984/Rdf57nUg_normal.jpg"/>
    <hyperlink ref="F87" r:id="rId429" display="http://pbs.twimg.com/profile_images/1116291299441647621/mNcBfKRG_normal.jpg"/>
    <hyperlink ref="F88" r:id="rId430" display="http://pbs.twimg.com/profile_images/2701083712/cf1c2577e68b3e861180343f44a73bf7_normal.jpeg"/>
    <hyperlink ref="F89" r:id="rId431" display="http://pbs.twimg.com/profile_images/1113501808243167232/jMMOrzzi_normal.png"/>
    <hyperlink ref="F90" r:id="rId432" display="http://pbs.twimg.com/profile_images/517829401765900288/i81Sy8WJ_normal.jpeg"/>
    <hyperlink ref="F91" r:id="rId433" display="http://pbs.twimg.com/profile_images/473291950854926336/RwUc1bj-_normal.jpeg"/>
    <hyperlink ref="F92" r:id="rId434" display="http://pbs.twimg.com/profile_images/686602613383548928/dH4lHkaL_normal.jpg"/>
    <hyperlink ref="F93" r:id="rId435" display="http://pbs.twimg.com/profile_images/872101385197596672/kcm0cOUU_normal.jpg"/>
    <hyperlink ref="F94" r:id="rId436" display="http://pbs.twimg.com/profile_images/715020141130608641/90AKmDyZ_normal.jpg"/>
    <hyperlink ref="F95" r:id="rId437" display="http://pbs.twimg.com/profile_images/1300858830/6550633_normal.jpg"/>
    <hyperlink ref="F96" r:id="rId438" display="http://pbs.twimg.com/profile_images/1099783171657224192/-4CU-dKh_normal.jpg"/>
    <hyperlink ref="F97" r:id="rId439" display="http://pbs.twimg.com/profile_images/1121290200871624705/UUi2Dkva_normal.jpg"/>
    <hyperlink ref="F98" r:id="rId440" display="http://abs.twimg.com/sticky/default_profile_images/default_profile_normal.png"/>
    <hyperlink ref="F99" r:id="rId441" display="http://pbs.twimg.com/profile_images/1145491039282749441/nq02h-Wb_normal.jpg"/>
    <hyperlink ref="F100" r:id="rId442" display="http://pbs.twimg.com/profile_images/1130579515065937920/GNYJpI0T_normal.jpg"/>
    <hyperlink ref="F101" r:id="rId443" display="http://pbs.twimg.com/profile_images/604300521885847552/86D5H8zD_normal.jpg"/>
    <hyperlink ref="F102" r:id="rId444" display="http://pbs.twimg.com/profile_images/1080328535636463618/tnZ5d7_i_normal.jpg"/>
    <hyperlink ref="F103" r:id="rId445" display="http://pbs.twimg.com/profile_images/1157709217425346562/ifokS1y4_normal.jpg"/>
    <hyperlink ref="F104" r:id="rId446" display="http://pbs.twimg.com/profile_images/1158731687070769152/II3PKQNu_normal.jpg"/>
    <hyperlink ref="F105" r:id="rId447" display="http://pbs.twimg.com/profile_images/755467766455422976/UxuaeJwq_normal.jpg"/>
    <hyperlink ref="F106" r:id="rId448" display="http://pbs.twimg.com/profile_images/950761181383483392/4PDBbyUY_normal.jpg"/>
    <hyperlink ref="F107" r:id="rId449" display="http://pbs.twimg.com/profile_images/1136582530633785344/KjyuP3ZB_normal.jpg"/>
    <hyperlink ref="F108" r:id="rId450" display="http://pbs.twimg.com/profile_images/835487869716189184/Iwz7XWri_normal.jpg"/>
    <hyperlink ref="F109" r:id="rId451" display="http://pbs.twimg.com/profile_images/1095079563024101377/Ap8hO5wk_normal.jpg"/>
    <hyperlink ref="F110" r:id="rId452" display="http://pbs.twimg.com/profile_images/1134711938456231938/rozxUmDs_normal.png"/>
    <hyperlink ref="F111" r:id="rId453" display="http://pbs.twimg.com/profile_images/1111153699764748288/ETO8Horn_normal.jpg"/>
    <hyperlink ref="F112" r:id="rId454" display="http://pbs.twimg.com/profile_images/1155838033297416192/iSq-f3M9_normal.jpg"/>
    <hyperlink ref="F113" r:id="rId455" display="http://pbs.twimg.com/profile_images/1078110768162197504/0OCk-FPo_normal.jpg"/>
    <hyperlink ref="F114" r:id="rId456" display="http://pbs.twimg.com/profile_images/844055625621360641/OjBQsJAr_normal.jpg"/>
    <hyperlink ref="F115" r:id="rId457" display="http://pbs.twimg.com/profile_images/1027192930421825536/eUQ1ELiE_normal.jpg"/>
    <hyperlink ref="F116" r:id="rId458" display="http://pbs.twimg.com/profile_images/1142800114756411392/tV1FJIYG_normal.jpg"/>
    <hyperlink ref="F117" r:id="rId459" display="http://pbs.twimg.com/profile_images/1145021992669573122/dI21CEQE_normal.jpg"/>
    <hyperlink ref="F118" r:id="rId460" display="http://pbs.twimg.com/profile_images/1063496944771899392/qpDXuFVo_normal.jpg"/>
    <hyperlink ref="F119" r:id="rId461" display="http://pbs.twimg.com/profile_images/1003542848946561024/3I74q6Hv_normal.jpg"/>
    <hyperlink ref="F120" r:id="rId462" display="http://abs.twimg.com/sticky/default_profile_images/default_profile_normal.png"/>
    <hyperlink ref="F121" r:id="rId463" display="http://pbs.twimg.com/profile_images/1031305495494225921/S_pVeqxL_normal.jpg"/>
    <hyperlink ref="F122" r:id="rId464" display="http://pbs.twimg.com/profile_images/1139513228982214656/_awSmEy3_normal.jpg"/>
    <hyperlink ref="F123" r:id="rId465" display="http://abs.twimg.com/sticky/default_profile_images/default_profile_normal.png"/>
    <hyperlink ref="F124" r:id="rId466" display="http://pbs.twimg.com/profile_images/1135260833020166144/4bAKX60__normal.png"/>
    <hyperlink ref="F125" r:id="rId467" display="http://pbs.twimg.com/profile_images/1109879362172715009/6B35fIyT_normal.jpg"/>
    <hyperlink ref="F126" r:id="rId468" display="http://pbs.twimg.com/profile_images/773209996918161408/yTxLIRcL_normal.jpg"/>
    <hyperlink ref="F127" r:id="rId469" display="http://pbs.twimg.com/profile_images/937325236197892097/tRNYX52u_normal.jpg"/>
    <hyperlink ref="F128" r:id="rId470" display="http://pbs.twimg.com/profile_images/1096656539744489472/uei_DpGH_normal.jpg"/>
    <hyperlink ref="F129" r:id="rId471" display="http://pbs.twimg.com/profile_images/1063023959040348164/ljWgIkkq_normal.jpg"/>
    <hyperlink ref="F130" r:id="rId472" display="http://abs.twimg.com/sticky/default_profile_images/default_profile_normal.png"/>
    <hyperlink ref="F131" r:id="rId473" display="http://pbs.twimg.com/profile_images/1076431379238289415/q9eUQPLe_normal.jpg"/>
    <hyperlink ref="F132" r:id="rId474" display="http://pbs.twimg.com/profile_images/1060901859571965952/20AoFYXL_normal.jpg"/>
    <hyperlink ref="F133" r:id="rId475" display="http://pbs.twimg.com/profile_images/1160660513824497665/cKfI6uUF_normal.jpg"/>
    <hyperlink ref="F134" r:id="rId476" display="http://pbs.twimg.com/profile_images/1087870367153225728/2EwW9F1a_normal.jpg"/>
    <hyperlink ref="F135" r:id="rId477" display="http://abs.twimg.com/sticky/default_profile_images/default_profile_normal.png"/>
    <hyperlink ref="F136" r:id="rId478" display="http://pbs.twimg.com/profile_images/1149478139585712129/It01CfaG_normal.jpg"/>
    <hyperlink ref="F137" r:id="rId479" display="http://pbs.twimg.com/profile_images/1066428839994318848/XczuX-sh_normal.jpg"/>
    <hyperlink ref="F138" r:id="rId480" display="http://pbs.twimg.com/profile_images/1033831594660904963/wXOqWeDy_normal.jpg"/>
    <hyperlink ref="F139" r:id="rId481" display="http://pbs.twimg.com/profile_images/1082285888644702208/pVQKFX1U_normal.jpg"/>
    <hyperlink ref="F140" r:id="rId482" display="http://pbs.twimg.com/profile_images/686218853442043905/SaZuogpD_normal.jpg"/>
    <hyperlink ref="F141" r:id="rId483" display="http://pbs.twimg.com/profile_images/2226281825/stock-illustration-3810267-acorn-cartoon-characters-planting-seedling_normal.jpg"/>
    <hyperlink ref="F142" r:id="rId484" display="http://pbs.twimg.com/profile_images/1023998064464486401/eaflTPfL_normal.jpg"/>
    <hyperlink ref="F143" r:id="rId485" display="http://pbs.twimg.com/profile_images/1151066182478254080/vZPOYbVN_normal.jpg"/>
    <hyperlink ref="F144" r:id="rId486" display="http://pbs.twimg.com/profile_images/1152660492780892160/SX-0_jD1_normal.jpg"/>
    <hyperlink ref="F145" r:id="rId487" display="http://pbs.twimg.com/profile_images/1156067457305419776/kf6m_grW_normal.jpg"/>
    <hyperlink ref="F146" r:id="rId488" display="http://pbs.twimg.com/profile_images/1145091034751389697/CatzyUgT_normal.png"/>
    <hyperlink ref="F147" r:id="rId489" display="http://pbs.twimg.com/profile_images/1150426679723999232/F3njqsyD_normal.jpg"/>
    <hyperlink ref="F148" r:id="rId490" display="http://pbs.twimg.com/profile_images/1126904597560332288/UbnnPyJn_normal.png"/>
    <hyperlink ref="F149" r:id="rId491" display="http://pbs.twimg.com/profile_images/795307592339877888/Sy_8QCq4_normal.jpg"/>
    <hyperlink ref="F150" r:id="rId492" display="http://pbs.twimg.com/profile_images/694933782709686272/TC8I15Ii_normal.png"/>
    <hyperlink ref="F151" r:id="rId493" display="http://pbs.twimg.com/profile_images/181988297/logo4inches_normal.jpg"/>
    <hyperlink ref="F152" r:id="rId494" display="http://pbs.twimg.com/profile_images/442010439656800256/XLPzdrf4_normal.jpeg"/>
    <hyperlink ref="F153" r:id="rId495" display="http://pbs.twimg.com/profile_images/841835976737542144/wJD97OZG_normal.jpg"/>
    <hyperlink ref="F154" r:id="rId496" display="http://pbs.twimg.com/profile_images/1160287975743381511/J1KddFJ7_normal.jpg"/>
    <hyperlink ref="F155" r:id="rId497" display="http://pbs.twimg.com/profile_images/1142542885600092160/iDOchc2g_normal.jpg"/>
    <hyperlink ref="F156" r:id="rId498" display="http://pbs.twimg.com/profile_images/1158807733551939589/adroFTI9_normal.jpg"/>
    <hyperlink ref="F157" r:id="rId499" display="http://pbs.twimg.com/profile_images/1156654069102129152/8336acJn_normal.jpg"/>
    <hyperlink ref="F158" r:id="rId500" display="http://pbs.twimg.com/profile_images/1071476948109537280/YpiQUBIm_normal.jpg"/>
    <hyperlink ref="F159" r:id="rId501" display="http://pbs.twimg.com/profile_images/1133129941929865217/PGIc6pJ3_normal.jpg"/>
    <hyperlink ref="F160" r:id="rId502" display="http://pbs.twimg.com/profile_images/1155711421121998849/JR3X1Uq2_normal.jpg"/>
    <hyperlink ref="F161" r:id="rId503" display="http://pbs.twimg.com/profile_images/1102475840892223488/o4opnz_N_normal.jpg"/>
    <hyperlink ref="F162" r:id="rId504" display="http://pbs.twimg.com/profile_images/1159968239356542976/7gKtnGY__normal.jpg"/>
    <hyperlink ref="F163" r:id="rId505" display="http://pbs.twimg.com/profile_images/1148487637323223040/O8gH-t8o_normal.jpg"/>
    <hyperlink ref="F164" r:id="rId506" display="http://pbs.twimg.com/profile_images/1160433402182537216/TS6HzMDh_normal.jpg"/>
    <hyperlink ref="F165" r:id="rId507" display="http://pbs.twimg.com/profile_images/879285727728685056/ZQ9Gd3Oo_normal.jpg"/>
    <hyperlink ref="F166" r:id="rId508" display="http://pbs.twimg.com/profile_images/1158124677862252544/UPVDuL2a_normal.jpg"/>
    <hyperlink ref="F167" r:id="rId509" display="http://pbs.twimg.com/profile_images/1149114712925396993/mEiRiLO3_normal.jpg"/>
    <hyperlink ref="F168" r:id="rId510" display="http://pbs.twimg.com/profile_images/1154192279114059776/VYMYNOpg_normal.jpg"/>
    <hyperlink ref="F169" r:id="rId511" display="http://pbs.twimg.com/profile_images/1082364553231360000/bcyGZw7U_normal.jpg"/>
    <hyperlink ref="F170" r:id="rId512" display="http://pbs.twimg.com/profile_images/1445324387/krug_normal.jpg"/>
    <hyperlink ref="F171" r:id="rId513" display="http://pbs.twimg.com/profile_images/1137175436125884418/_305eUT6_normal.jpg"/>
    <hyperlink ref="F172" r:id="rId514" display="http://pbs.twimg.com/profile_images/1139853745397702656/Ij11bOMJ_normal.jpg"/>
    <hyperlink ref="F173" r:id="rId515" display="http://pbs.twimg.com/profile_images/637474642966372352/YaAA3sa5_normal.jpg"/>
    <hyperlink ref="F174" r:id="rId516" display="http://pbs.twimg.com/profile_images/1243928426/hanky_normal.jpg"/>
    <hyperlink ref="F175" r:id="rId517" display="http://pbs.twimg.com/profile_images/790417069636366336/5At817fw_normal.jpg"/>
    <hyperlink ref="F176" r:id="rId518" display="http://pbs.twimg.com/profile_images/448301181324894208/vqY_gIaL_normal.jpeg"/>
    <hyperlink ref="AX3" r:id="rId519" display="https://twitter.com/richardfdillon"/>
    <hyperlink ref="AX4" r:id="rId520" display="https://twitter.com/sherryfordf"/>
    <hyperlink ref="AX5" r:id="rId521" display="https://twitter.com/forrover"/>
    <hyperlink ref="AX6" r:id="rId522" display="https://twitter.com/dianearleth"/>
    <hyperlink ref="AX7" r:id="rId523" display="https://twitter.com/jacano56"/>
    <hyperlink ref="AX8" r:id="rId524" display="https://twitter.com/juanfra1640"/>
    <hyperlink ref="AX9" r:id="rId525" display="https://twitter.com/docsuke"/>
    <hyperlink ref="AX10" r:id="rId526" display="https://twitter.com/hive_kokura"/>
    <hyperlink ref="AX11" r:id="rId527" display="https://twitter.com/qtjgtpgjtp"/>
    <hyperlink ref="AX12" r:id="rId528" display="https://twitter.com/peachiwasaki"/>
    <hyperlink ref="AX13" r:id="rId529" display="https://twitter.com/freq_bg"/>
    <hyperlink ref="AX14" r:id="rId530" display="https://twitter.com/julianassanges1"/>
    <hyperlink ref="AX15" r:id="rId531" display="https://twitter.com/gordonfetcher"/>
    <hyperlink ref="AX16" r:id="rId532" display="https://twitter.com/kexxxxxxu"/>
    <hyperlink ref="AX17" r:id="rId533" display="https://twitter.com/dadadadadaifuku"/>
    <hyperlink ref="AX18" r:id="rId534" display="https://twitter.com/winglesia"/>
    <hyperlink ref="AX19" r:id="rId535" display="https://twitter.com/pettyhomomd"/>
    <hyperlink ref="AX20" r:id="rId536" display="https://twitter.com/traependergrast"/>
    <hyperlink ref="AX21" r:id="rId537" display="https://twitter.com/crackerstx"/>
    <hyperlink ref="AX22" r:id="rId538" display="https://twitter.com/tripplindytripp"/>
    <hyperlink ref="AX23" r:id="rId539" display="https://twitter.com/petsoundshigo"/>
    <hyperlink ref="AX24" r:id="rId540" display="https://twitter.com/bracimadetd"/>
    <hyperlink ref="AX25" r:id="rId541" display="https://twitter.com/jaumcrlhs"/>
    <hyperlink ref="AX26" r:id="rId542" display="https://twitter.com/kolbemario"/>
    <hyperlink ref="AX27" r:id="rId543" display="https://twitter.com/noahj456"/>
    <hyperlink ref="AX28" r:id="rId544" display="https://twitter.com/kensingtonpuppy"/>
    <hyperlink ref="AX29" r:id="rId545" display="https://twitter.com/40ksk"/>
    <hyperlink ref="AX30" r:id="rId546" display="https://twitter.com/yamasaki_brown"/>
    <hyperlink ref="AX31" r:id="rId547" display="https://twitter.com/ykkgroundzero"/>
    <hyperlink ref="AX32" r:id="rId548" display="https://twitter.com/tbackhighschool"/>
    <hyperlink ref="AX33" r:id="rId549" display="https://twitter.com/tok288hate"/>
    <hyperlink ref="AX34" r:id="rId550" display="https://twitter.com/ryozypowell"/>
    <hyperlink ref="AX35" r:id="rId551" display="https://twitter.com/thuddless"/>
    <hyperlink ref="AX36" r:id="rId552" display="https://twitter.com/jesssicasings"/>
    <hyperlink ref="AX37" r:id="rId553" display="https://twitter.com/2014_kath"/>
    <hyperlink ref="AX38" r:id="rId554" display="https://twitter.com/dt_loughborough"/>
    <hyperlink ref="AX39" r:id="rId555" display="https://twitter.com/66helen_moss"/>
    <hyperlink ref="AX40" r:id="rId556" display="https://twitter.com/kelpie1412"/>
    <hyperlink ref="AX41" r:id="rId557" display="https://twitter.com/lisa123anderson"/>
    <hyperlink ref="AX42" r:id="rId558" display="https://twitter.com/herbivore79"/>
    <hyperlink ref="AX43" r:id="rId559" display="https://twitter.com/njb2904"/>
    <hyperlink ref="AX44" r:id="rId560" display="https://twitter.com/malchris1954"/>
    <hyperlink ref="AX45" r:id="rId561" display="https://twitter.com/clairebilling"/>
    <hyperlink ref="AX46" r:id="rId562" display="https://twitter.com/adele_wright"/>
    <hyperlink ref="AX47" r:id="rId563" display="https://twitter.com/cheryl_martin1"/>
    <hyperlink ref="AX48" r:id="rId564" display="https://twitter.com/dorismalula"/>
    <hyperlink ref="AX49" r:id="rId565" display="https://twitter.com/universe_ulaw"/>
    <hyperlink ref="AX50" r:id="rId566" display="https://twitter.com/samylovesbags"/>
    <hyperlink ref="AX51" r:id="rId567" display="https://twitter.com/rubyboots1"/>
    <hyperlink ref="AX52" r:id="rId568" display="https://twitter.com/mynardann"/>
    <hyperlink ref="AX53" r:id="rId569" display="https://twitter.com/west1809"/>
    <hyperlink ref="AX54" r:id="rId570" display="https://twitter.com/christhomas290"/>
    <hyperlink ref="AX55" r:id="rId571" display="https://twitter.com/babshabbi"/>
    <hyperlink ref="AX56" r:id="rId572" display="https://twitter.com/lvhjs"/>
    <hyperlink ref="AX57" r:id="rId573" display="https://twitter.com/myvantaehyung"/>
    <hyperlink ref="AX58" r:id="rId574" display="https://twitter.com/trxviachan"/>
    <hyperlink ref="AX59" r:id="rId575" display="https://twitter.com/kingstonlurcher"/>
    <hyperlink ref="AX60" r:id="rId576" display="https://twitter.com/xeitoirauxa"/>
    <hyperlink ref="AX61" r:id="rId577" display="https://twitter.com/marta_catalonia"/>
    <hyperlink ref="AX62" r:id="rId578" display="https://twitter.com/lvl25magikarp"/>
    <hyperlink ref="AX63" r:id="rId579" display="https://twitter.com/watchmixer"/>
    <hyperlink ref="AX64" r:id="rId580" display="https://twitter.com/propagandapand8"/>
    <hyperlink ref="AX65" r:id="rId581" display="https://twitter.com/dogwater9"/>
    <hyperlink ref="AX66" r:id="rId582" display="https://twitter.com/amrith"/>
    <hyperlink ref="AX67" r:id="rId583" display="https://twitter.com/tyberiussays"/>
    <hyperlink ref="AX68" r:id="rId584" display="https://twitter.com/thornhalo"/>
    <hyperlink ref="AX69" r:id="rId585" display="https://twitter.com/murrekifoxfloof"/>
    <hyperlink ref="AX70" r:id="rId586" display="https://twitter.com/makaticub"/>
    <hyperlink ref="AX71" r:id="rId587" display="https://twitter.com/jamk989"/>
    <hyperlink ref="AX72" r:id="rId588" display="https://twitter.com/gilsonolmedo"/>
    <hyperlink ref="AX73" r:id="rId589" display="https://twitter.com/morio47"/>
    <hyperlink ref="AX74" r:id="rId590" display="https://twitter.com/nxixtx"/>
    <hyperlink ref="AX75" r:id="rId591" display="https://twitter.com/ill_krsmy"/>
    <hyperlink ref="AX76" r:id="rId592" display="https://twitter.com/brionicsjp"/>
    <hyperlink ref="AX77" r:id="rId593" display="https://twitter.com/shinichi_oomine"/>
    <hyperlink ref="AX78" r:id="rId594" display="https://twitter.com/takahiro_drs"/>
    <hyperlink ref="AX79" r:id="rId595" display="https://twitter.com/bellonietabeta"/>
    <hyperlink ref="AX80" r:id="rId596" display="https://twitter.com/illdat"/>
    <hyperlink ref="AX81" r:id="rId597" display="https://twitter.com/klaxiondr"/>
    <hyperlink ref="AX82" r:id="rId598" display="https://twitter.com/s56_shimonoseki"/>
    <hyperlink ref="AX83" r:id="rId599" display="https://twitter.com/allen_walker_c"/>
    <hyperlink ref="AX84" r:id="rId600" display="https://twitter.com/atsushi_511"/>
    <hyperlink ref="AX85" r:id="rId601" display="https://twitter.com/kyoto_bukotsu"/>
    <hyperlink ref="AX86" r:id="rId602" display="https://twitter.com/toilet_ba"/>
    <hyperlink ref="AX87" r:id="rId603" display="https://twitter.com/erolin0906"/>
    <hyperlink ref="AX88" r:id="rId604" display="https://twitter.com/tomo_kinoco"/>
    <hyperlink ref="AX89" r:id="rId605" display="https://twitter.com/mystethoforpets"/>
    <hyperlink ref="AX90" r:id="rId606" display="https://twitter.com/tiltmaxx"/>
    <hyperlink ref="AX91" r:id="rId607" display="https://twitter.com/frontofunion"/>
    <hyperlink ref="AX92" r:id="rId608" display="https://twitter.com/namidbx"/>
    <hyperlink ref="AX93" r:id="rId609" display="https://twitter.com/tpxasfuck"/>
    <hyperlink ref="AX94" r:id="rId610" display="https://twitter.com/chibaa2c"/>
    <hyperlink ref="AX95" r:id="rId611" display="https://twitter.com/maxxrooney"/>
    <hyperlink ref="AX96" r:id="rId612" display="https://twitter.com/buildrum"/>
    <hyperlink ref="AX97" r:id="rId613" display="https://twitter.com/shortofsaying"/>
    <hyperlink ref="AX98" r:id="rId614" display="https://twitter.com/brazilsh"/>
    <hyperlink ref="AX99" r:id="rId615" display="https://twitter.com/caseudidntnoso"/>
    <hyperlink ref="AX100" r:id="rId616" display="https://twitter.com/aquelaisaali"/>
    <hyperlink ref="AX101" r:id="rId617" display="https://twitter.com/fenwickcho"/>
    <hyperlink ref="AX102" r:id="rId618" display="https://twitter.com/maggarooo"/>
    <hyperlink ref="AX103" r:id="rId619" display="https://twitter.com/paperhearts79"/>
    <hyperlink ref="AX104" r:id="rId620" display="https://twitter.com/jamies_life"/>
    <hyperlink ref="AX105" r:id="rId621" display="https://twitter.com/janiedeveny"/>
    <hyperlink ref="AX106" r:id="rId622" display="https://twitter.com/mrpettpett"/>
    <hyperlink ref="AX107" r:id="rId623" display="https://twitter.com/lessaestrela"/>
    <hyperlink ref="AX108" r:id="rId624" display="https://twitter.com/doggosborkbork"/>
    <hyperlink ref="AX109" r:id="rId625" display="https://twitter.com/preservedemoney"/>
    <hyperlink ref="AX110" r:id="rId626" display="https://twitter.com/authoroux"/>
    <hyperlink ref="AX111" r:id="rId627" display="https://twitter.com/mrszimmerbun"/>
    <hyperlink ref="AX112" r:id="rId628" display="https://twitter.com/iulluby"/>
    <hyperlink ref="AX113" r:id="rId629" display="https://twitter.com/leafleteer666"/>
    <hyperlink ref="AX114" r:id="rId630" display="https://twitter.com/moraless_gxdxtx"/>
    <hyperlink ref="AX115" r:id="rId631" display="https://twitter.com/yuuki_ookami"/>
    <hyperlink ref="AX116" r:id="rId632" display="https://twitter.com/iddamashi_kgsm"/>
    <hyperlink ref="AX117" r:id="rId633" display="https://twitter.com/mojonogyakusyuu"/>
    <hyperlink ref="AX118" r:id="rId634" display="https://twitter.com/barleylabrador"/>
    <hyperlink ref="AX119" r:id="rId635" display="https://twitter.com/ginagina_j"/>
    <hyperlink ref="AX120" r:id="rId636" display="https://twitter.com/cheryl_lemme"/>
    <hyperlink ref="AX121" r:id="rId637" display="https://twitter.com/dumptruckduke"/>
    <hyperlink ref="AX122" r:id="rId638" display="https://twitter.com/wendaidaballiz"/>
    <hyperlink ref="AX123" r:id="rId639" display="https://twitter.com/hfl32004"/>
    <hyperlink ref="AX124" r:id="rId640" display="https://twitter.com/whatevernever14"/>
    <hyperlink ref="AX125" r:id="rId641" display="https://twitter.com/xxladyscreamxx"/>
    <hyperlink ref="AX126" r:id="rId642" display="https://twitter.com/barneylab1"/>
    <hyperlink ref="AX127" r:id="rId643" display="https://twitter.com/whisky_time"/>
    <hyperlink ref="AX128" r:id="rId644" display="https://twitter.com/kiyo_kxcxhxc"/>
    <hyperlink ref="AX129" r:id="rId645" display="https://twitter.com/oppaida85712554"/>
    <hyperlink ref="AX130" r:id="rId646" display="https://twitter.com/badger4657"/>
    <hyperlink ref="AX131" r:id="rId647" display="https://twitter.com/alaskabambaataa"/>
    <hyperlink ref="AX132" r:id="rId648" display="https://twitter.com/lowcarb"/>
    <hyperlink ref="AX133" r:id="rId649" display="https://twitter.com/shmoopylicious"/>
    <hyperlink ref="AX134" r:id="rId650" display="https://twitter.com/waltcat1"/>
    <hyperlink ref="AX135" r:id="rId651" display="https://twitter.com/sandra42029412"/>
    <hyperlink ref="AX136" r:id="rId652" display="https://twitter.com/myumyu_qtmilk"/>
    <hyperlink ref="AX137" r:id="rId653" display="https://twitter.com/ashtoniii1"/>
    <hyperlink ref="AX138" r:id="rId654" display="https://twitter.com/vaetilda"/>
    <hyperlink ref="AX139" r:id="rId655" display="https://twitter.com/bevng1971"/>
    <hyperlink ref="AX140" r:id="rId656" display="https://twitter.com/ilclandestinotw"/>
    <hyperlink ref="AX141" r:id="rId657" display="https://twitter.com/pd2ot"/>
    <hyperlink ref="AX142" r:id="rId658" display="https://twitter.com/kevinscampi"/>
    <hyperlink ref="AX143" r:id="rId659" display="https://twitter.com/agnibankai"/>
    <hyperlink ref="AX144" r:id="rId660" display="https://twitter.com/shayoneespeaks"/>
    <hyperlink ref="AX145" r:id="rId661" display="https://twitter.com/darthdevi"/>
    <hyperlink ref="AX146" r:id="rId662" display="https://twitter.com/cutedogsww"/>
    <hyperlink ref="AX147" r:id="rId663" display="https://twitter.com/_bipolarstar"/>
    <hyperlink ref="AX148" r:id="rId664" display="https://twitter.com/caringhumans"/>
    <hyperlink ref="AX149" r:id="rId665" display="https://twitter.com/muhteremustad"/>
    <hyperlink ref="AX150" r:id="rId666" display="https://twitter.com/treato_com"/>
    <hyperlink ref="AX151" r:id="rId667" display="https://twitter.com/bgbarkery"/>
    <hyperlink ref="AX152" r:id="rId668" display="https://twitter.com/chewhdc"/>
    <hyperlink ref="AX153" r:id="rId669" display="https://twitter.com/vitahli"/>
    <hyperlink ref="AX154" r:id="rId670" display="https://twitter.com/noeneedsvelez"/>
    <hyperlink ref="AX155" r:id="rId671" display="https://twitter.com/manar20makadi"/>
    <hyperlink ref="AX156" r:id="rId672" display="https://twitter.com/meddy52"/>
    <hyperlink ref="AX157" r:id="rId673" display="https://twitter.com/tobiassir"/>
    <hyperlink ref="AX158" r:id="rId674" display="https://twitter.com/arc_shepherd"/>
    <hyperlink ref="AX159" r:id="rId675" display="https://twitter.com/sketchbeetleart"/>
    <hyperlink ref="AX160" r:id="rId676" display="https://twitter.com/liz_stivers"/>
    <hyperlink ref="AX161" r:id="rId677" display="https://twitter.com/michaelaokla"/>
    <hyperlink ref="AX162" r:id="rId678" display="https://twitter.com/anitazereshki"/>
    <hyperlink ref="AX163" r:id="rId679" display="https://twitter.com/dogtordraks"/>
    <hyperlink ref="AX164" r:id="rId680" display="https://twitter.com/lyra725"/>
    <hyperlink ref="AX165" r:id="rId681" display="https://twitter.com/lakarius"/>
    <hyperlink ref="AX166" r:id="rId682" display="https://twitter.com/karolmdpofc1"/>
    <hyperlink ref="AX167" r:id="rId683" display="https://twitter.com/jett_the_aussie"/>
    <hyperlink ref="AX168" r:id="rId684" display="https://twitter.com/mya_nicoleeee"/>
    <hyperlink ref="AX169" r:id="rId685" display="https://twitter.com/imannieb"/>
    <hyperlink ref="AX170" r:id="rId686" display="https://twitter.com/cponperformance"/>
    <hyperlink ref="AX171" r:id="rId687" display="https://twitter.com/masa99chaos"/>
    <hyperlink ref="AX172" r:id="rId688" display="https://twitter.com/norino0720"/>
    <hyperlink ref="AX173" r:id="rId689" display="https://twitter.com/theaterquep"/>
    <hyperlink ref="AX174" r:id="rId690" display="https://twitter.com/crackthemarian"/>
    <hyperlink ref="AX175" r:id="rId691" display="https://twitter.com/thknwco"/>
    <hyperlink ref="AX176" r:id="rId692" display="https://twitter.com/a"/>
  </hyperlinks>
  <printOptions/>
  <pageMargins left="0.7" right="0.7" top="0.75" bottom="0.75" header="0.3" footer="0.3"/>
  <pageSetup horizontalDpi="600" verticalDpi="600" orientation="portrait" r:id="rId696"/>
  <legacyDrawing r:id="rId694"/>
  <tableParts>
    <tablePart r:id="rId69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2383</v>
      </c>
      <c r="Z2" s="13" t="s">
        <v>2399</v>
      </c>
      <c r="AA2" s="13" t="s">
        <v>2436</v>
      </c>
      <c r="AB2" s="13" t="s">
        <v>2521</v>
      </c>
      <c r="AC2" s="13" t="s">
        <v>2636</v>
      </c>
      <c r="AD2" s="13" t="s">
        <v>2677</v>
      </c>
      <c r="AE2" s="13" t="s">
        <v>2678</v>
      </c>
      <c r="AF2" s="13" t="s">
        <v>2697</v>
      </c>
      <c r="AG2" s="119" t="s">
        <v>3223</v>
      </c>
      <c r="AH2" s="119" t="s">
        <v>3224</v>
      </c>
      <c r="AI2" s="119" t="s">
        <v>3225</v>
      </c>
      <c r="AJ2" s="119" t="s">
        <v>3226</v>
      </c>
      <c r="AK2" s="119" t="s">
        <v>3227</v>
      </c>
      <c r="AL2" s="119" t="s">
        <v>3228</v>
      </c>
      <c r="AM2" s="119" t="s">
        <v>3229</v>
      </c>
      <c r="AN2" s="119" t="s">
        <v>3230</v>
      </c>
      <c r="AO2" s="119" t="s">
        <v>3233</v>
      </c>
    </row>
    <row r="3" spans="1:41" ht="15">
      <c r="A3" s="87" t="s">
        <v>2319</v>
      </c>
      <c r="B3" s="65" t="s">
        <v>2343</v>
      </c>
      <c r="C3" s="65" t="s">
        <v>56</v>
      </c>
      <c r="D3" s="103"/>
      <c r="E3" s="102"/>
      <c r="F3" s="104" t="s">
        <v>3333</v>
      </c>
      <c r="G3" s="105"/>
      <c r="H3" s="105"/>
      <c r="I3" s="106">
        <v>3</v>
      </c>
      <c r="J3" s="107"/>
      <c r="K3" s="48">
        <v>41</v>
      </c>
      <c r="L3" s="48">
        <v>38</v>
      </c>
      <c r="M3" s="48">
        <v>5</v>
      </c>
      <c r="N3" s="48">
        <v>43</v>
      </c>
      <c r="O3" s="48">
        <v>43</v>
      </c>
      <c r="P3" s="49" t="s">
        <v>2358</v>
      </c>
      <c r="Q3" s="49" t="s">
        <v>2358</v>
      </c>
      <c r="R3" s="48">
        <v>41</v>
      </c>
      <c r="S3" s="48">
        <v>41</v>
      </c>
      <c r="T3" s="48">
        <v>1</v>
      </c>
      <c r="U3" s="48">
        <v>3</v>
      </c>
      <c r="V3" s="48">
        <v>0</v>
      </c>
      <c r="W3" s="49">
        <v>0</v>
      </c>
      <c r="X3" s="49">
        <v>0</v>
      </c>
      <c r="Y3" s="78" t="s">
        <v>2384</v>
      </c>
      <c r="Z3" s="78" t="s">
        <v>2400</v>
      </c>
      <c r="AA3" s="78" t="s">
        <v>2437</v>
      </c>
      <c r="AB3" s="84" t="s">
        <v>2522</v>
      </c>
      <c r="AC3" s="84" t="s">
        <v>2637</v>
      </c>
      <c r="AD3" s="84"/>
      <c r="AE3" s="84"/>
      <c r="AF3" s="84" t="s">
        <v>2698</v>
      </c>
      <c r="AG3" s="116">
        <v>14</v>
      </c>
      <c r="AH3" s="120">
        <v>2.287581699346405</v>
      </c>
      <c r="AI3" s="116">
        <v>6</v>
      </c>
      <c r="AJ3" s="120">
        <v>0.9803921568627451</v>
      </c>
      <c r="AK3" s="116">
        <v>0</v>
      </c>
      <c r="AL3" s="120">
        <v>0</v>
      </c>
      <c r="AM3" s="116">
        <v>592</v>
      </c>
      <c r="AN3" s="120">
        <v>96.73202614379085</v>
      </c>
      <c r="AO3" s="116">
        <v>612</v>
      </c>
    </row>
    <row r="4" spans="1:41" ht="15">
      <c r="A4" s="87" t="s">
        <v>2320</v>
      </c>
      <c r="B4" s="65" t="s">
        <v>2344</v>
      </c>
      <c r="C4" s="65" t="s">
        <v>56</v>
      </c>
      <c r="D4" s="109"/>
      <c r="E4" s="108"/>
      <c r="F4" s="110" t="s">
        <v>3334</v>
      </c>
      <c r="G4" s="111"/>
      <c r="H4" s="111"/>
      <c r="I4" s="112">
        <v>4</v>
      </c>
      <c r="J4" s="113"/>
      <c r="K4" s="48">
        <v>19</v>
      </c>
      <c r="L4" s="48">
        <v>23</v>
      </c>
      <c r="M4" s="48">
        <v>0</v>
      </c>
      <c r="N4" s="48">
        <v>23</v>
      </c>
      <c r="O4" s="48">
        <v>3</v>
      </c>
      <c r="P4" s="49">
        <v>0</v>
      </c>
      <c r="Q4" s="49">
        <v>0</v>
      </c>
      <c r="R4" s="48">
        <v>1</v>
      </c>
      <c r="S4" s="48">
        <v>0</v>
      </c>
      <c r="T4" s="48">
        <v>19</v>
      </c>
      <c r="U4" s="48">
        <v>23</v>
      </c>
      <c r="V4" s="48">
        <v>5</v>
      </c>
      <c r="W4" s="49">
        <v>2.576177</v>
      </c>
      <c r="X4" s="49">
        <v>0.05847953216374269</v>
      </c>
      <c r="Y4" s="78"/>
      <c r="Z4" s="78"/>
      <c r="AA4" s="78" t="s">
        <v>543</v>
      </c>
      <c r="AB4" s="84" t="s">
        <v>2523</v>
      </c>
      <c r="AC4" s="84" t="s">
        <v>2638</v>
      </c>
      <c r="AD4" s="84"/>
      <c r="AE4" s="84" t="s">
        <v>2679</v>
      </c>
      <c r="AF4" s="84" t="s">
        <v>2699</v>
      </c>
      <c r="AG4" s="116">
        <v>0</v>
      </c>
      <c r="AH4" s="120">
        <v>0</v>
      </c>
      <c r="AI4" s="116">
        <v>4</v>
      </c>
      <c r="AJ4" s="120">
        <v>0.5578800557880056</v>
      </c>
      <c r="AK4" s="116">
        <v>2</v>
      </c>
      <c r="AL4" s="120">
        <v>0.2789400278940028</v>
      </c>
      <c r="AM4" s="116">
        <v>713</v>
      </c>
      <c r="AN4" s="120">
        <v>99.442119944212</v>
      </c>
      <c r="AO4" s="116">
        <v>717</v>
      </c>
    </row>
    <row r="5" spans="1:41" ht="15">
      <c r="A5" s="87" t="s">
        <v>2321</v>
      </c>
      <c r="B5" s="65" t="s">
        <v>2345</v>
      </c>
      <c r="C5" s="65" t="s">
        <v>56</v>
      </c>
      <c r="D5" s="109"/>
      <c r="E5" s="108"/>
      <c r="F5" s="110" t="s">
        <v>3335</v>
      </c>
      <c r="G5" s="111"/>
      <c r="H5" s="111"/>
      <c r="I5" s="112">
        <v>5</v>
      </c>
      <c r="J5" s="113"/>
      <c r="K5" s="48">
        <v>19</v>
      </c>
      <c r="L5" s="48">
        <v>19</v>
      </c>
      <c r="M5" s="48">
        <v>0</v>
      </c>
      <c r="N5" s="48">
        <v>19</v>
      </c>
      <c r="O5" s="48">
        <v>1</v>
      </c>
      <c r="P5" s="49">
        <v>0</v>
      </c>
      <c r="Q5" s="49">
        <v>0</v>
      </c>
      <c r="R5" s="48">
        <v>1</v>
      </c>
      <c r="S5" s="48">
        <v>0</v>
      </c>
      <c r="T5" s="48">
        <v>19</v>
      </c>
      <c r="U5" s="48">
        <v>19</v>
      </c>
      <c r="V5" s="48">
        <v>2</v>
      </c>
      <c r="W5" s="49">
        <v>1.795014</v>
      </c>
      <c r="X5" s="49">
        <v>0.05263157894736842</v>
      </c>
      <c r="Y5" s="78"/>
      <c r="Z5" s="78"/>
      <c r="AA5" s="78" t="s">
        <v>530</v>
      </c>
      <c r="AB5" s="84" t="s">
        <v>2524</v>
      </c>
      <c r="AC5" s="84" t="s">
        <v>2639</v>
      </c>
      <c r="AD5" s="84"/>
      <c r="AE5" s="84" t="s">
        <v>261</v>
      </c>
      <c r="AF5" s="84" t="s">
        <v>2700</v>
      </c>
      <c r="AG5" s="116">
        <v>39</v>
      </c>
      <c r="AH5" s="120">
        <v>8.35117773019272</v>
      </c>
      <c r="AI5" s="116">
        <v>0</v>
      </c>
      <c r="AJ5" s="120">
        <v>0</v>
      </c>
      <c r="AK5" s="116">
        <v>0</v>
      </c>
      <c r="AL5" s="120">
        <v>0</v>
      </c>
      <c r="AM5" s="116">
        <v>428</v>
      </c>
      <c r="AN5" s="120">
        <v>91.64882226980728</v>
      </c>
      <c r="AO5" s="116">
        <v>467</v>
      </c>
    </row>
    <row r="6" spans="1:41" ht="15">
      <c r="A6" s="87" t="s">
        <v>2322</v>
      </c>
      <c r="B6" s="65" t="s">
        <v>2346</v>
      </c>
      <c r="C6" s="65" t="s">
        <v>56</v>
      </c>
      <c r="D6" s="109"/>
      <c r="E6" s="108"/>
      <c r="F6" s="110" t="s">
        <v>3336</v>
      </c>
      <c r="G6" s="111"/>
      <c r="H6" s="111"/>
      <c r="I6" s="112">
        <v>6</v>
      </c>
      <c r="J6" s="113"/>
      <c r="K6" s="48">
        <v>17</v>
      </c>
      <c r="L6" s="48">
        <v>25</v>
      </c>
      <c r="M6" s="48">
        <v>6</v>
      </c>
      <c r="N6" s="48">
        <v>31</v>
      </c>
      <c r="O6" s="48">
        <v>8</v>
      </c>
      <c r="P6" s="49">
        <v>0.045454545454545456</v>
      </c>
      <c r="Q6" s="49">
        <v>0.08695652173913043</v>
      </c>
      <c r="R6" s="48">
        <v>1</v>
      </c>
      <c r="S6" s="48">
        <v>0</v>
      </c>
      <c r="T6" s="48">
        <v>17</v>
      </c>
      <c r="U6" s="48">
        <v>31</v>
      </c>
      <c r="V6" s="48">
        <v>4</v>
      </c>
      <c r="W6" s="49">
        <v>2.138408</v>
      </c>
      <c r="X6" s="49">
        <v>0.08455882352941177</v>
      </c>
      <c r="Y6" s="78" t="s">
        <v>2385</v>
      </c>
      <c r="Z6" s="78" t="s">
        <v>2401</v>
      </c>
      <c r="AA6" s="78"/>
      <c r="AB6" s="84" t="s">
        <v>2525</v>
      </c>
      <c r="AC6" s="84" t="s">
        <v>2640</v>
      </c>
      <c r="AD6" s="84"/>
      <c r="AE6" s="84" t="s">
        <v>2680</v>
      </c>
      <c r="AF6" s="84" t="s">
        <v>2701</v>
      </c>
      <c r="AG6" s="116">
        <v>0</v>
      </c>
      <c r="AH6" s="120">
        <v>0</v>
      </c>
      <c r="AI6" s="116">
        <v>22</v>
      </c>
      <c r="AJ6" s="120">
        <v>2.193419740777667</v>
      </c>
      <c r="AK6" s="116">
        <v>0</v>
      </c>
      <c r="AL6" s="120">
        <v>0</v>
      </c>
      <c r="AM6" s="116">
        <v>981</v>
      </c>
      <c r="AN6" s="120">
        <v>97.80658025922233</v>
      </c>
      <c r="AO6" s="116">
        <v>1003</v>
      </c>
    </row>
    <row r="7" spans="1:41" ht="15">
      <c r="A7" s="87" t="s">
        <v>2323</v>
      </c>
      <c r="B7" s="65" t="s">
        <v>2347</v>
      </c>
      <c r="C7" s="65" t="s">
        <v>56</v>
      </c>
      <c r="D7" s="109"/>
      <c r="E7" s="108"/>
      <c r="F7" s="110" t="s">
        <v>3337</v>
      </c>
      <c r="G7" s="111"/>
      <c r="H7" s="111"/>
      <c r="I7" s="112">
        <v>7</v>
      </c>
      <c r="J7" s="113"/>
      <c r="K7" s="48">
        <v>15</v>
      </c>
      <c r="L7" s="48">
        <v>16</v>
      </c>
      <c r="M7" s="48">
        <v>0</v>
      </c>
      <c r="N7" s="48">
        <v>16</v>
      </c>
      <c r="O7" s="48">
        <v>1</v>
      </c>
      <c r="P7" s="49">
        <v>0</v>
      </c>
      <c r="Q7" s="49">
        <v>0</v>
      </c>
      <c r="R7" s="48">
        <v>1</v>
      </c>
      <c r="S7" s="48">
        <v>0</v>
      </c>
      <c r="T7" s="48">
        <v>15</v>
      </c>
      <c r="U7" s="48">
        <v>16</v>
      </c>
      <c r="V7" s="48">
        <v>4</v>
      </c>
      <c r="W7" s="49">
        <v>2.257778</v>
      </c>
      <c r="X7" s="49">
        <v>0.07142857142857142</v>
      </c>
      <c r="Y7" s="78"/>
      <c r="Z7" s="78"/>
      <c r="AA7" s="78" t="s">
        <v>534</v>
      </c>
      <c r="AB7" s="84" t="s">
        <v>2526</v>
      </c>
      <c r="AC7" s="84" t="s">
        <v>2641</v>
      </c>
      <c r="AD7" s="84"/>
      <c r="AE7" s="84" t="s">
        <v>2681</v>
      </c>
      <c r="AF7" s="84" t="s">
        <v>2702</v>
      </c>
      <c r="AG7" s="116">
        <v>7</v>
      </c>
      <c r="AH7" s="120">
        <v>1.4736842105263157</v>
      </c>
      <c r="AI7" s="116">
        <v>0</v>
      </c>
      <c r="AJ7" s="120">
        <v>0</v>
      </c>
      <c r="AK7" s="116">
        <v>0</v>
      </c>
      <c r="AL7" s="120">
        <v>0</v>
      </c>
      <c r="AM7" s="116">
        <v>468</v>
      </c>
      <c r="AN7" s="120">
        <v>98.52631578947368</v>
      </c>
      <c r="AO7" s="116">
        <v>475</v>
      </c>
    </row>
    <row r="8" spans="1:41" ht="15">
      <c r="A8" s="87" t="s">
        <v>2324</v>
      </c>
      <c r="B8" s="65" t="s">
        <v>2348</v>
      </c>
      <c r="C8" s="65" t="s">
        <v>56</v>
      </c>
      <c r="D8" s="109"/>
      <c r="E8" s="108"/>
      <c r="F8" s="110" t="s">
        <v>3338</v>
      </c>
      <c r="G8" s="111"/>
      <c r="H8" s="111"/>
      <c r="I8" s="112">
        <v>8</v>
      </c>
      <c r="J8" s="113"/>
      <c r="K8" s="48">
        <v>8</v>
      </c>
      <c r="L8" s="48">
        <v>13</v>
      </c>
      <c r="M8" s="48">
        <v>4</v>
      </c>
      <c r="N8" s="48">
        <v>17</v>
      </c>
      <c r="O8" s="48">
        <v>2</v>
      </c>
      <c r="P8" s="49">
        <v>0.07692307692307693</v>
      </c>
      <c r="Q8" s="49">
        <v>0.14285714285714285</v>
      </c>
      <c r="R8" s="48">
        <v>1</v>
      </c>
      <c r="S8" s="48">
        <v>0</v>
      </c>
      <c r="T8" s="48">
        <v>8</v>
      </c>
      <c r="U8" s="48">
        <v>17</v>
      </c>
      <c r="V8" s="48">
        <v>2</v>
      </c>
      <c r="W8" s="49">
        <v>1.34375</v>
      </c>
      <c r="X8" s="49">
        <v>0.25</v>
      </c>
      <c r="Y8" s="78"/>
      <c r="Z8" s="78"/>
      <c r="AA8" s="78"/>
      <c r="AB8" s="84" t="s">
        <v>2527</v>
      </c>
      <c r="AC8" s="84" t="s">
        <v>2642</v>
      </c>
      <c r="AD8" s="84"/>
      <c r="AE8" s="84" t="s">
        <v>2682</v>
      </c>
      <c r="AF8" s="84" t="s">
        <v>2703</v>
      </c>
      <c r="AG8" s="116">
        <v>0</v>
      </c>
      <c r="AH8" s="120">
        <v>0</v>
      </c>
      <c r="AI8" s="116">
        <v>0</v>
      </c>
      <c r="AJ8" s="120">
        <v>0</v>
      </c>
      <c r="AK8" s="116">
        <v>0</v>
      </c>
      <c r="AL8" s="120">
        <v>0</v>
      </c>
      <c r="AM8" s="116">
        <v>281</v>
      </c>
      <c r="AN8" s="120">
        <v>100</v>
      </c>
      <c r="AO8" s="116">
        <v>281</v>
      </c>
    </row>
    <row r="9" spans="1:41" ht="15">
      <c r="A9" s="87" t="s">
        <v>2325</v>
      </c>
      <c r="B9" s="65" t="s">
        <v>2349</v>
      </c>
      <c r="C9" s="65" t="s">
        <v>56</v>
      </c>
      <c r="D9" s="109"/>
      <c r="E9" s="108"/>
      <c r="F9" s="110" t="s">
        <v>3339</v>
      </c>
      <c r="G9" s="111"/>
      <c r="H9" s="111"/>
      <c r="I9" s="112">
        <v>9</v>
      </c>
      <c r="J9" s="113"/>
      <c r="K9" s="48">
        <v>7</v>
      </c>
      <c r="L9" s="48">
        <v>7</v>
      </c>
      <c r="M9" s="48">
        <v>0</v>
      </c>
      <c r="N9" s="48">
        <v>7</v>
      </c>
      <c r="O9" s="48">
        <v>1</v>
      </c>
      <c r="P9" s="49">
        <v>0</v>
      </c>
      <c r="Q9" s="49">
        <v>0</v>
      </c>
      <c r="R9" s="48">
        <v>1</v>
      </c>
      <c r="S9" s="48">
        <v>0</v>
      </c>
      <c r="T9" s="48">
        <v>7</v>
      </c>
      <c r="U9" s="48">
        <v>7</v>
      </c>
      <c r="V9" s="48">
        <v>2</v>
      </c>
      <c r="W9" s="49">
        <v>1.469388</v>
      </c>
      <c r="X9" s="49">
        <v>0.14285714285714285</v>
      </c>
      <c r="Y9" s="78" t="s">
        <v>497</v>
      </c>
      <c r="Z9" s="78" t="s">
        <v>517</v>
      </c>
      <c r="AA9" s="78"/>
      <c r="AB9" s="84" t="s">
        <v>2528</v>
      </c>
      <c r="AC9" s="84" t="s">
        <v>2643</v>
      </c>
      <c r="AD9" s="84"/>
      <c r="AE9" s="84" t="s">
        <v>2683</v>
      </c>
      <c r="AF9" s="84" t="s">
        <v>2704</v>
      </c>
      <c r="AG9" s="116">
        <v>0</v>
      </c>
      <c r="AH9" s="120">
        <v>0</v>
      </c>
      <c r="AI9" s="116">
        <v>2</v>
      </c>
      <c r="AJ9" s="120">
        <v>0.6211180124223602</v>
      </c>
      <c r="AK9" s="116">
        <v>1</v>
      </c>
      <c r="AL9" s="120">
        <v>0.3105590062111801</v>
      </c>
      <c r="AM9" s="116">
        <v>320</v>
      </c>
      <c r="AN9" s="120">
        <v>99.37888198757764</v>
      </c>
      <c r="AO9" s="116">
        <v>322</v>
      </c>
    </row>
    <row r="10" spans="1:41" ht="14.25" customHeight="1">
      <c r="A10" s="87" t="s">
        <v>2326</v>
      </c>
      <c r="B10" s="65" t="s">
        <v>2350</v>
      </c>
      <c r="C10" s="65" t="s">
        <v>56</v>
      </c>
      <c r="D10" s="109"/>
      <c r="E10" s="108"/>
      <c r="F10" s="110" t="s">
        <v>3340</v>
      </c>
      <c r="G10" s="111"/>
      <c r="H10" s="111"/>
      <c r="I10" s="112">
        <v>10</v>
      </c>
      <c r="J10" s="113"/>
      <c r="K10" s="48">
        <v>6</v>
      </c>
      <c r="L10" s="48">
        <v>6</v>
      </c>
      <c r="M10" s="48">
        <v>0</v>
      </c>
      <c r="N10" s="48">
        <v>6</v>
      </c>
      <c r="O10" s="48">
        <v>1</v>
      </c>
      <c r="P10" s="49">
        <v>0</v>
      </c>
      <c r="Q10" s="49">
        <v>0</v>
      </c>
      <c r="R10" s="48">
        <v>1</v>
      </c>
      <c r="S10" s="48">
        <v>0</v>
      </c>
      <c r="T10" s="48">
        <v>6</v>
      </c>
      <c r="U10" s="48">
        <v>6</v>
      </c>
      <c r="V10" s="48">
        <v>2</v>
      </c>
      <c r="W10" s="49">
        <v>1.388889</v>
      </c>
      <c r="X10" s="49">
        <v>0.16666666666666666</v>
      </c>
      <c r="Y10" s="78"/>
      <c r="Z10" s="78"/>
      <c r="AA10" s="78" t="s">
        <v>526</v>
      </c>
      <c r="AB10" s="84" t="s">
        <v>2529</v>
      </c>
      <c r="AC10" s="84" t="s">
        <v>2644</v>
      </c>
      <c r="AD10" s="84"/>
      <c r="AE10" s="84" t="s">
        <v>266</v>
      </c>
      <c r="AF10" s="84" t="s">
        <v>2705</v>
      </c>
      <c r="AG10" s="116">
        <v>0</v>
      </c>
      <c r="AH10" s="120">
        <v>0</v>
      </c>
      <c r="AI10" s="116">
        <v>0</v>
      </c>
      <c r="AJ10" s="120">
        <v>0</v>
      </c>
      <c r="AK10" s="116">
        <v>0</v>
      </c>
      <c r="AL10" s="120">
        <v>0</v>
      </c>
      <c r="AM10" s="116">
        <v>58</v>
      </c>
      <c r="AN10" s="120">
        <v>100</v>
      </c>
      <c r="AO10" s="116">
        <v>58</v>
      </c>
    </row>
    <row r="11" spans="1:41" ht="15">
      <c r="A11" s="87" t="s">
        <v>2327</v>
      </c>
      <c r="B11" s="65" t="s">
        <v>2351</v>
      </c>
      <c r="C11" s="65" t="s">
        <v>56</v>
      </c>
      <c r="D11" s="109"/>
      <c r="E11" s="108"/>
      <c r="F11" s="110" t="s">
        <v>3341</v>
      </c>
      <c r="G11" s="111"/>
      <c r="H11" s="111"/>
      <c r="I11" s="112">
        <v>11</v>
      </c>
      <c r="J11" s="113"/>
      <c r="K11" s="48">
        <v>5</v>
      </c>
      <c r="L11" s="48">
        <v>5</v>
      </c>
      <c r="M11" s="48">
        <v>0</v>
      </c>
      <c r="N11" s="48">
        <v>5</v>
      </c>
      <c r="O11" s="48">
        <v>1</v>
      </c>
      <c r="P11" s="49">
        <v>0</v>
      </c>
      <c r="Q11" s="49">
        <v>0</v>
      </c>
      <c r="R11" s="48">
        <v>1</v>
      </c>
      <c r="S11" s="48">
        <v>0</v>
      </c>
      <c r="T11" s="48">
        <v>5</v>
      </c>
      <c r="U11" s="48">
        <v>5</v>
      </c>
      <c r="V11" s="48">
        <v>2</v>
      </c>
      <c r="W11" s="49">
        <v>1.28</v>
      </c>
      <c r="X11" s="49">
        <v>0.2</v>
      </c>
      <c r="Y11" s="78"/>
      <c r="Z11" s="78"/>
      <c r="AA11" s="78" t="s">
        <v>538</v>
      </c>
      <c r="AB11" s="84" t="s">
        <v>2530</v>
      </c>
      <c r="AC11" s="84" t="s">
        <v>2645</v>
      </c>
      <c r="AD11" s="84"/>
      <c r="AE11" s="84" t="s">
        <v>344</v>
      </c>
      <c r="AF11" s="84" t="s">
        <v>2706</v>
      </c>
      <c r="AG11" s="116">
        <v>0</v>
      </c>
      <c r="AH11" s="120">
        <v>0</v>
      </c>
      <c r="AI11" s="116">
        <v>0</v>
      </c>
      <c r="AJ11" s="120">
        <v>0</v>
      </c>
      <c r="AK11" s="116">
        <v>0</v>
      </c>
      <c r="AL11" s="120">
        <v>0</v>
      </c>
      <c r="AM11" s="116">
        <v>83</v>
      </c>
      <c r="AN11" s="120">
        <v>100</v>
      </c>
      <c r="AO11" s="116">
        <v>83</v>
      </c>
    </row>
    <row r="12" spans="1:41" ht="15">
      <c r="A12" s="87" t="s">
        <v>2328</v>
      </c>
      <c r="B12" s="65" t="s">
        <v>2352</v>
      </c>
      <c r="C12" s="65" t="s">
        <v>56</v>
      </c>
      <c r="D12" s="109"/>
      <c r="E12" s="108"/>
      <c r="F12" s="110" t="s">
        <v>3342</v>
      </c>
      <c r="G12" s="111"/>
      <c r="H12" s="111"/>
      <c r="I12" s="112">
        <v>12</v>
      </c>
      <c r="J12" s="113"/>
      <c r="K12" s="48">
        <v>4</v>
      </c>
      <c r="L12" s="48">
        <v>5</v>
      </c>
      <c r="M12" s="48">
        <v>0</v>
      </c>
      <c r="N12" s="48">
        <v>5</v>
      </c>
      <c r="O12" s="48">
        <v>0</v>
      </c>
      <c r="P12" s="49">
        <v>0</v>
      </c>
      <c r="Q12" s="49">
        <v>0</v>
      </c>
      <c r="R12" s="48">
        <v>1</v>
      </c>
      <c r="S12" s="48">
        <v>0</v>
      </c>
      <c r="T12" s="48">
        <v>4</v>
      </c>
      <c r="U12" s="48">
        <v>5</v>
      </c>
      <c r="V12" s="48">
        <v>2</v>
      </c>
      <c r="W12" s="49">
        <v>0.875</v>
      </c>
      <c r="X12" s="49">
        <v>0.4166666666666667</v>
      </c>
      <c r="Y12" s="78"/>
      <c r="Z12" s="78"/>
      <c r="AA12" s="78"/>
      <c r="AB12" s="84" t="s">
        <v>2531</v>
      </c>
      <c r="AC12" s="84" t="s">
        <v>2646</v>
      </c>
      <c r="AD12" s="84" t="s">
        <v>384</v>
      </c>
      <c r="AE12" s="84" t="s">
        <v>2684</v>
      </c>
      <c r="AF12" s="84" t="s">
        <v>2707</v>
      </c>
      <c r="AG12" s="116">
        <v>0</v>
      </c>
      <c r="AH12" s="120">
        <v>0</v>
      </c>
      <c r="AI12" s="116">
        <v>0</v>
      </c>
      <c r="AJ12" s="120">
        <v>0</v>
      </c>
      <c r="AK12" s="116">
        <v>0</v>
      </c>
      <c r="AL12" s="120">
        <v>0</v>
      </c>
      <c r="AM12" s="116">
        <v>19</v>
      </c>
      <c r="AN12" s="120">
        <v>100</v>
      </c>
      <c r="AO12" s="116">
        <v>19</v>
      </c>
    </row>
    <row r="13" spans="1:41" ht="15">
      <c r="A13" s="87" t="s">
        <v>2329</v>
      </c>
      <c r="B13" s="65" t="s">
        <v>2353</v>
      </c>
      <c r="C13" s="65" t="s">
        <v>56</v>
      </c>
      <c r="D13" s="109"/>
      <c r="E13" s="108"/>
      <c r="F13" s="110" t="s">
        <v>3343</v>
      </c>
      <c r="G13" s="111"/>
      <c r="H13" s="111"/>
      <c r="I13" s="112">
        <v>13</v>
      </c>
      <c r="J13" s="113"/>
      <c r="K13" s="48">
        <v>4</v>
      </c>
      <c r="L13" s="48">
        <v>4</v>
      </c>
      <c r="M13" s="48">
        <v>0</v>
      </c>
      <c r="N13" s="48">
        <v>4</v>
      </c>
      <c r="O13" s="48">
        <v>1</v>
      </c>
      <c r="P13" s="49">
        <v>0</v>
      </c>
      <c r="Q13" s="49">
        <v>0</v>
      </c>
      <c r="R13" s="48">
        <v>1</v>
      </c>
      <c r="S13" s="48">
        <v>0</v>
      </c>
      <c r="T13" s="48">
        <v>4</v>
      </c>
      <c r="U13" s="48">
        <v>4</v>
      </c>
      <c r="V13" s="48">
        <v>2</v>
      </c>
      <c r="W13" s="49">
        <v>1.125</v>
      </c>
      <c r="X13" s="49">
        <v>0.25</v>
      </c>
      <c r="Y13" s="78"/>
      <c r="Z13" s="78"/>
      <c r="AA13" s="78"/>
      <c r="AB13" s="84" t="s">
        <v>2532</v>
      </c>
      <c r="AC13" s="84" t="s">
        <v>2647</v>
      </c>
      <c r="AD13" s="84" t="s">
        <v>380</v>
      </c>
      <c r="AE13" s="84" t="s">
        <v>2685</v>
      </c>
      <c r="AF13" s="84" t="s">
        <v>2708</v>
      </c>
      <c r="AG13" s="116">
        <v>3</v>
      </c>
      <c r="AH13" s="120">
        <v>9.67741935483871</v>
      </c>
      <c r="AI13" s="116">
        <v>0</v>
      </c>
      <c r="AJ13" s="120">
        <v>0</v>
      </c>
      <c r="AK13" s="116">
        <v>0</v>
      </c>
      <c r="AL13" s="120">
        <v>0</v>
      </c>
      <c r="AM13" s="116">
        <v>28</v>
      </c>
      <c r="AN13" s="120">
        <v>90.3225806451613</v>
      </c>
      <c r="AO13" s="116">
        <v>31</v>
      </c>
    </row>
    <row r="14" spans="1:41" ht="15">
      <c r="A14" s="87" t="s">
        <v>2330</v>
      </c>
      <c r="B14" s="65" t="s">
        <v>2354</v>
      </c>
      <c r="C14" s="65" t="s">
        <v>56</v>
      </c>
      <c r="D14" s="109"/>
      <c r="E14" s="108"/>
      <c r="F14" s="110" t="s">
        <v>3344</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c r="Z14" s="78"/>
      <c r="AA14" s="78"/>
      <c r="AB14" s="84" t="s">
        <v>2533</v>
      </c>
      <c r="AC14" s="84" t="s">
        <v>2648</v>
      </c>
      <c r="AD14" s="84"/>
      <c r="AE14" s="84" t="s">
        <v>353</v>
      </c>
      <c r="AF14" s="84" t="s">
        <v>2709</v>
      </c>
      <c r="AG14" s="116">
        <v>3</v>
      </c>
      <c r="AH14" s="120">
        <v>6.521739130434782</v>
      </c>
      <c r="AI14" s="116">
        <v>0</v>
      </c>
      <c r="AJ14" s="120">
        <v>0</v>
      </c>
      <c r="AK14" s="116">
        <v>0</v>
      </c>
      <c r="AL14" s="120">
        <v>0</v>
      </c>
      <c r="AM14" s="116">
        <v>43</v>
      </c>
      <c r="AN14" s="120">
        <v>93.47826086956522</v>
      </c>
      <c r="AO14" s="116">
        <v>46</v>
      </c>
    </row>
    <row r="15" spans="1:41" ht="15">
      <c r="A15" s="87" t="s">
        <v>2331</v>
      </c>
      <c r="B15" s="65" t="s">
        <v>2343</v>
      </c>
      <c r="C15" s="65" t="s">
        <v>59</v>
      </c>
      <c r="D15" s="109"/>
      <c r="E15" s="108"/>
      <c r="F15" s="110" t="s">
        <v>3345</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c r="Z15" s="78"/>
      <c r="AA15" s="78"/>
      <c r="AB15" s="84" t="s">
        <v>2534</v>
      </c>
      <c r="AC15" s="84" t="s">
        <v>2649</v>
      </c>
      <c r="AD15" s="84"/>
      <c r="AE15" s="84" t="s">
        <v>259</v>
      </c>
      <c r="AF15" s="84" t="s">
        <v>2710</v>
      </c>
      <c r="AG15" s="116">
        <v>3</v>
      </c>
      <c r="AH15" s="120">
        <v>6.976744186046512</v>
      </c>
      <c r="AI15" s="116">
        <v>0</v>
      </c>
      <c r="AJ15" s="120">
        <v>0</v>
      </c>
      <c r="AK15" s="116">
        <v>0</v>
      </c>
      <c r="AL15" s="120">
        <v>0</v>
      </c>
      <c r="AM15" s="116">
        <v>40</v>
      </c>
      <c r="AN15" s="120">
        <v>93.02325581395348</v>
      </c>
      <c r="AO15" s="116">
        <v>43</v>
      </c>
    </row>
    <row r="16" spans="1:41" ht="15">
      <c r="A16" s="87" t="s">
        <v>2332</v>
      </c>
      <c r="B16" s="65" t="s">
        <v>2344</v>
      </c>
      <c r="C16" s="65" t="s">
        <v>59</v>
      </c>
      <c r="D16" s="109"/>
      <c r="E16" s="108"/>
      <c r="F16" s="110" t="s">
        <v>2332</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c r="AB16" s="84" t="s">
        <v>1083</v>
      </c>
      <c r="AC16" s="84" t="s">
        <v>1083</v>
      </c>
      <c r="AD16" s="84" t="s">
        <v>373</v>
      </c>
      <c r="AE16" s="84" t="s">
        <v>372</v>
      </c>
      <c r="AF16" s="84" t="s">
        <v>2711</v>
      </c>
      <c r="AG16" s="116">
        <v>0</v>
      </c>
      <c r="AH16" s="120">
        <v>0</v>
      </c>
      <c r="AI16" s="116">
        <v>0</v>
      </c>
      <c r="AJ16" s="120">
        <v>0</v>
      </c>
      <c r="AK16" s="116">
        <v>0</v>
      </c>
      <c r="AL16" s="120">
        <v>0</v>
      </c>
      <c r="AM16" s="116">
        <v>19</v>
      </c>
      <c r="AN16" s="120">
        <v>100</v>
      </c>
      <c r="AO16" s="116">
        <v>19</v>
      </c>
    </row>
    <row r="17" spans="1:41" ht="15">
      <c r="A17" s="87" t="s">
        <v>2333</v>
      </c>
      <c r="B17" s="65" t="s">
        <v>2345</v>
      </c>
      <c r="C17" s="65" t="s">
        <v>59</v>
      </c>
      <c r="D17" s="109"/>
      <c r="E17" s="108"/>
      <c r="F17" s="110" t="s">
        <v>2333</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509</v>
      </c>
      <c r="Z17" s="78" t="s">
        <v>516</v>
      </c>
      <c r="AA17" s="78" t="s">
        <v>539</v>
      </c>
      <c r="AB17" s="84" t="s">
        <v>1083</v>
      </c>
      <c r="AC17" s="84" t="s">
        <v>1083</v>
      </c>
      <c r="AD17" s="84"/>
      <c r="AE17" s="84" t="s">
        <v>383</v>
      </c>
      <c r="AF17" s="84" t="s">
        <v>2712</v>
      </c>
      <c r="AG17" s="116">
        <v>1</v>
      </c>
      <c r="AH17" s="120">
        <v>2.857142857142857</v>
      </c>
      <c r="AI17" s="116">
        <v>0</v>
      </c>
      <c r="AJ17" s="120">
        <v>0</v>
      </c>
      <c r="AK17" s="116">
        <v>0</v>
      </c>
      <c r="AL17" s="120">
        <v>0</v>
      </c>
      <c r="AM17" s="116">
        <v>34</v>
      </c>
      <c r="AN17" s="120">
        <v>97.14285714285714</v>
      </c>
      <c r="AO17" s="116">
        <v>35</v>
      </c>
    </row>
    <row r="18" spans="1:41" ht="15">
      <c r="A18" s="87" t="s">
        <v>2334</v>
      </c>
      <c r="B18" s="65" t="s">
        <v>2346</v>
      </c>
      <c r="C18" s="65" t="s">
        <v>59</v>
      </c>
      <c r="D18" s="109"/>
      <c r="E18" s="108"/>
      <c r="F18" s="110" t="s">
        <v>2334</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c r="AB18" s="84" t="s">
        <v>1083</v>
      </c>
      <c r="AC18" s="84" t="s">
        <v>1083</v>
      </c>
      <c r="AD18" s="84" t="s">
        <v>382</v>
      </c>
      <c r="AE18" s="84"/>
      <c r="AF18" s="84" t="s">
        <v>2713</v>
      </c>
      <c r="AG18" s="116">
        <v>0</v>
      </c>
      <c r="AH18" s="120">
        <v>0</v>
      </c>
      <c r="AI18" s="116">
        <v>0</v>
      </c>
      <c r="AJ18" s="120">
        <v>0</v>
      </c>
      <c r="AK18" s="116">
        <v>0</v>
      </c>
      <c r="AL18" s="120">
        <v>0</v>
      </c>
      <c r="AM18" s="116">
        <v>8</v>
      </c>
      <c r="AN18" s="120">
        <v>100</v>
      </c>
      <c r="AO18" s="116">
        <v>8</v>
      </c>
    </row>
    <row r="19" spans="1:41" ht="15">
      <c r="A19" s="87" t="s">
        <v>2335</v>
      </c>
      <c r="B19" s="65" t="s">
        <v>2347</v>
      </c>
      <c r="C19" s="65" t="s">
        <v>59</v>
      </c>
      <c r="D19" s="109"/>
      <c r="E19" s="108"/>
      <c r="F19" s="110" t="s">
        <v>2335</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1083</v>
      </c>
      <c r="AC19" s="84" t="s">
        <v>1083</v>
      </c>
      <c r="AD19" s="84" t="s">
        <v>381</v>
      </c>
      <c r="AE19" s="84"/>
      <c r="AF19" s="84" t="s">
        <v>2714</v>
      </c>
      <c r="AG19" s="116">
        <v>0</v>
      </c>
      <c r="AH19" s="120">
        <v>0</v>
      </c>
      <c r="AI19" s="116">
        <v>0</v>
      </c>
      <c r="AJ19" s="120">
        <v>0</v>
      </c>
      <c r="AK19" s="116">
        <v>0</v>
      </c>
      <c r="AL19" s="120">
        <v>0</v>
      </c>
      <c r="AM19" s="116">
        <v>9</v>
      </c>
      <c r="AN19" s="120">
        <v>100</v>
      </c>
      <c r="AO19" s="116">
        <v>9</v>
      </c>
    </row>
    <row r="20" spans="1:41" ht="15">
      <c r="A20" s="87" t="s">
        <v>2336</v>
      </c>
      <c r="B20" s="65" t="s">
        <v>2348</v>
      </c>
      <c r="C20" s="65" t="s">
        <v>59</v>
      </c>
      <c r="D20" s="109"/>
      <c r="E20" s="108"/>
      <c r="F20" s="110" t="s">
        <v>3346</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c r="Z20" s="78"/>
      <c r="AA20" s="78"/>
      <c r="AB20" s="84" t="s">
        <v>2535</v>
      </c>
      <c r="AC20" s="84" t="s">
        <v>2650</v>
      </c>
      <c r="AD20" s="84"/>
      <c r="AE20" s="84" t="s">
        <v>270</v>
      </c>
      <c r="AF20" s="84" t="s">
        <v>2715</v>
      </c>
      <c r="AG20" s="116">
        <v>2</v>
      </c>
      <c r="AH20" s="120">
        <v>6.25</v>
      </c>
      <c r="AI20" s="116">
        <v>0</v>
      </c>
      <c r="AJ20" s="120">
        <v>0</v>
      </c>
      <c r="AK20" s="116">
        <v>0</v>
      </c>
      <c r="AL20" s="120">
        <v>0</v>
      </c>
      <c r="AM20" s="116">
        <v>30</v>
      </c>
      <c r="AN20" s="120">
        <v>93.75</v>
      </c>
      <c r="AO20" s="116">
        <v>32</v>
      </c>
    </row>
    <row r="21" spans="1:41" ht="15">
      <c r="A21" s="87" t="s">
        <v>2337</v>
      </c>
      <c r="B21" s="65" t="s">
        <v>2349</v>
      </c>
      <c r="C21" s="65" t="s">
        <v>59</v>
      </c>
      <c r="D21" s="109"/>
      <c r="E21" s="108"/>
      <c r="F21" s="110" t="s">
        <v>2337</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4" t="s">
        <v>1083</v>
      </c>
      <c r="AC21" s="84" t="s">
        <v>1083</v>
      </c>
      <c r="AD21" s="84" t="s">
        <v>377</v>
      </c>
      <c r="AE21" s="84"/>
      <c r="AF21" s="84" t="s">
        <v>2716</v>
      </c>
      <c r="AG21" s="116">
        <v>0</v>
      </c>
      <c r="AH21" s="120">
        <v>0</v>
      </c>
      <c r="AI21" s="116">
        <v>0</v>
      </c>
      <c r="AJ21" s="120">
        <v>0</v>
      </c>
      <c r="AK21" s="116">
        <v>0</v>
      </c>
      <c r="AL21" s="120">
        <v>0</v>
      </c>
      <c r="AM21" s="116">
        <v>4</v>
      </c>
      <c r="AN21" s="120">
        <v>100</v>
      </c>
      <c r="AO21" s="116">
        <v>4</v>
      </c>
    </row>
    <row r="22" spans="1:41" ht="15">
      <c r="A22" s="87" t="s">
        <v>2338</v>
      </c>
      <c r="B22" s="65" t="s">
        <v>2350</v>
      </c>
      <c r="C22" s="65" t="s">
        <v>59</v>
      </c>
      <c r="D22" s="109"/>
      <c r="E22" s="108"/>
      <c r="F22" s="110" t="s">
        <v>3347</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494</v>
      </c>
      <c r="Z22" s="78" t="s">
        <v>518</v>
      </c>
      <c r="AA22" s="78"/>
      <c r="AB22" s="84" t="s">
        <v>2536</v>
      </c>
      <c r="AC22" s="84" t="s">
        <v>1083</v>
      </c>
      <c r="AD22" s="84"/>
      <c r="AE22" s="84" t="s">
        <v>376</v>
      </c>
      <c r="AF22" s="84" t="s">
        <v>2717</v>
      </c>
      <c r="AG22" s="116">
        <v>0</v>
      </c>
      <c r="AH22" s="120">
        <v>0</v>
      </c>
      <c r="AI22" s="116">
        <v>3</v>
      </c>
      <c r="AJ22" s="120">
        <v>12</v>
      </c>
      <c r="AK22" s="116">
        <v>0</v>
      </c>
      <c r="AL22" s="120">
        <v>0</v>
      </c>
      <c r="AM22" s="116">
        <v>22</v>
      </c>
      <c r="AN22" s="120">
        <v>88</v>
      </c>
      <c r="AO22" s="116">
        <v>25</v>
      </c>
    </row>
    <row r="23" spans="1:41" ht="15">
      <c r="A23" s="87" t="s">
        <v>2339</v>
      </c>
      <c r="B23" s="65" t="s">
        <v>2351</v>
      </c>
      <c r="C23" s="65" t="s">
        <v>59</v>
      </c>
      <c r="D23" s="109"/>
      <c r="E23" s="108"/>
      <c r="F23" s="110" t="s">
        <v>2339</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4" t="s">
        <v>1083</v>
      </c>
      <c r="AC23" s="84" t="s">
        <v>1083</v>
      </c>
      <c r="AD23" s="84" t="s">
        <v>375</v>
      </c>
      <c r="AE23" s="84"/>
      <c r="AF23" s="84" t="s">
        <v>2718</v>
      </c>
      <c r="AG23" s="116">
        <v>0</v>
      </c>
      <c r="AH23" s="120">
        <v>0</v>
      </c>
      <c r="AI23" s="116">
        <v>0</v>
      </c>
      <c r="AJ23" s="120">
        <v>0</v>
      </c>
      <c r="AK23" s="116">
        <v>0</v>
      </c>
      <c r="AL23" s="120">
        <v>0</v>
      </c>
      <c r="AM23" s="116">
        <v>3</v>
      </c>
      <c r="AN23" s="120">
        <v>100</v>
      </c>
      <c r="AO23" s="116">
        <v>3</v>
      </c>
    </row>
    <row r="24" spans="1:41" ht="15">
      <c r="A24" s="87" t="s">
        <v>2340</v>
      </c>
      <c r="B24" s="65" t="s">
        <v>2352</v>
      </c>
      <c r="C24" s="65" t="s">
        <v>59</v>
      </c>
      <c r="D24" s="109"/>
      <c r="E24" s="108"/>
      <c r="F24" s="110" t="s">
        <v>2340</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1083</v>
      </c>
      <c r="AC24" s="84" t="s">
        <v>1083</v>
      </c>
      <c r="AD24" s="84" t="s">
        <v>374</v>
      </c>
      <c r="AE24" s="84"/>
      <c r="AF24" s="84" t="s">
        <v>2719</v>
      </c>
      <c r="AG24" s="116">
        <v>0</v>
      </c>
      <c r="AH24" s="120">
        <v>0</v>
      </c>
      <c r="AI24" s="116">
        <v>0</v>
      </c>
      <c r="AJ24" s="120">
        <v>0</v>
      </c>
      <c r="AK24" s="116">
        <v>0</v>
      </c>
      <c r="AL24" s="120">
        <v>0</v>
      </c>
      <c r="AM24" s="116">
        <v>6</v>
      </c>
      <c r="AN24" s="120">
        <v>100</v>
      </c>
      <c r="AO24" s="116">
        <v>6</v>
      </c>
    </row>
    <row r="25" spans="1:41" ht="15">
      <c r="A25" s="87" t="s">
        <v>2341</v>
      </c>
      <c r="B25" s="65" t="s">
        <v>2353</v>
      </c>
      <c r="C25" s="65" t="s">
        <v>59</v>
      </c>
      <c r="D25" s="109"/>
      <c r="E25" s="108"/>
      <c r="F25" s="110" t="s">
        <v>3348</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c r="Z25" s="78"/>
      <c r="AA25" s="78" t="s">
        <v>527</v>
      </c>
      <c r="AB25" s="84" t="s">
        <v>2537</v>
      </c>
      <c r="AC25" s="84" t="s">
        <v>2651</v>
      </c>
      <c r="AD25" s="84"/>
      <c r="AE25" s="84" t="s">
        <v>227</v>
      </c>
      <c r="AF25" s="84" t="s">
        <v>2720</v>
      </c>
      <c r="AG25" s="116">
        <v>0</v>
      </c>
      <c r="AH25" s="120">
        <v>0</v>
      </c>
      <c r="AI25" s="116">
        <v>0</v>
      </c>
      <c r="AJ25" s="120">
        <v>0</v>
      </c>
      <c r="AK25" s="116">
        <v>0</v>
      </c>
      <c r="AL25" s="120">
        <v>0</v>
      </c>
      <c r="AM25" s="116">
        <v>65</v>
      </c>
      <c r="AN25" s="120">
        <v>100</v>
      </c>
      <c r="AO25" s="116">
        <v>65</v>
      </c>
    </row>
    <row r="26" spans="1:41" ht="15">
      <c r="A26" s="87" t="s">
        <v>2342</v>
      </c>
      <c r="B26" s="65" t="s">
        <v>2354</v>
      </c>
      <c r="C26" s="65" t="s">
        <v>59</v>
      </c>
      <c r="D26" s="109"/>
      <c r="E26" s="108"/>
      <c r="F26" s="110" t="s">
        <v>3349</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c r="Z26" s="78"/>
      <c r="AA26" s="78"/>
      <c r="AB26" s="84" t="s">
        <v>2538</v>
      </c>
      <c r="AC26" s="84" t="s">
        <v>2652</v>
      </c>
      <c r="AD26" s="84"/>
      <c r="AE26" s="84" t="s">
        <v>215</v>
      </c>
      <c r="AF26" s="84" t="s">
        <v>2721</v>
      </c>
      <c r="AG26" s="116">
        <v>0</v>
      </c>
      <c r="AH26" s="120">
        <v>0</v>
      </c>
      <c r="AI26" s="116">
        <v>0</v>
      </c>
      <c r="AJ26" s="120">
        <v>0</v>
      </c>
      <c r="AK26" s="116">
        <v>0</v>
      </c>
      <c r="AL26" s="120">
        <v>0</v>
      </c>
      <c r="AM26" s="116">
        <v>73</v>
      </c>
      <c r="AN26" s="120">
        <v>100</v>
      </c>
      <c r="AO26" s="116">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2319</v>
      </c>
      <c r="B2" s="84" t="s">
        <v>212</v>
      </c>
      <c r="C2" s="78">
        <f>VLOOKUP(GroupVertices[[#This Row],[Vertex]],Vertices[],MATCH("ID",Vertices[[#Headers],[Vertex]:[Vertex Content Word Count]],0),FALSE)</f>
        <v>3</v>
      </c>
    </row>
    <row r="3" spans="1:3" ht="15">
      <c r="A3" s="78" t="s">
        <v>2319</v>
      </c>
      <c r="B3" s="84" t="s">
        <v>214</v>
      </c>
      <c r="C3" s="78">
        <f>VLOOKUP(GroupVertices[[#This Row],[Vertex]],Vertices[],MATCH("ID",Vertices[[#Headers],[Vertex]:[Vertex Content Word Count]],0),FALSE)</f>
        <v>6</v>
      </c>
    </row>
    <row r="4" spans="1:3" ht="15">
      <c r="A4" s="78" t="s">
        <v>2319</v>
      </c>
      <c r="B4" s="84" t="s">
        <v>232</v>
      </c>
      <c r="C4" s="78">
        <f>VLOOKUP(GroupVertices[[#This Row],[Vertex]],Vertices[],MATCH("ID",Vertices[[#Headers],[Vertex]:[Vertex Content Word Count]],0),FALSE)</f>
        <v>28</v>
      </c>
    </row>
    <row r="5" spans="1:3" ht="15">
      <c r="A5" s="78" t="s">
        <v>2319</v>
      </c>
      <c r="B5" s="84" t="s">
        <v>238</v>
      </c>
      <c r="C5" s="78">
        <f>VLOOKUP(GroupVertices[[#This Row],[Vertex]],Vertices[],MATCH("ID",Vertices[[#Headers],[Vertex]:[Vertex Content Word Count]],0),FALSE)</f>
        <v>35</v>
      </c>
    </row>
    <row r="6" spans="1:3" ht="15">
      <c r="A6" s="78" t="s">
        <v>2319</v>
      </c>
      <c r="B6" s="84" t="s">
        <v>239</v>
      </c>
      <c r="C6" s="78">
        <f>VLOOKUP(GroupVertices[[#This Row],[Vertex]],Vertices[],MATCH("ID",Vertices[[#Headers],[Vertex]:[Vertex Content Word Count]],0),FALSE)</f>
        <v>36</v>
      </c>
    </row>
    <row r="7" spans="1:3" ht="15">
      <c r="A7" s="78" t="s">
        <v>2319</v>
      </c>
      <c r="B7" s="84" t="s">
        <v>269</v>
      </c>
      <c r="C7" s="78">
        <f>VLOOKUP(GroupVertices[[#This Row],[Vertex]],Vertices[],MATCH("ID",Vertices[[#Headers],[Vertex]:[Vertex Content Word Count]],0),FALSE)</f>
        <v>68</v>
      </c>
    </row>
    <row r="8" spans="1:3" ht="15">
      <c r="A8" s="78" t="s">
        <v>2319</v>
      </c>
      <c r="B8" s="84" t="s">
        <v>272</v>
      </c>
      <c r="C8" s="78">
        <f>VLOOKUP(GroupVertices[[#This Row],[Vertex]],Vertices[],MATCH("ID",Vertices[[#Headers],[Vertex]:[Vertex Content Word Count]],0),FALSE)</f>
        <v>71</v>
      </c>
    </row>
    <row r="9" spans="1:3" ht="15">
      <c r="A9" s="78" t="s">
        <v>2319</v>
      </c>
      <c r="B9" s="84" t="s">
        <v>273</v>
      </c>
      <c r="C9" s="78">
        <f>VLOOKUP(GroupVertices[[#This Row],[Vertex]],Vertices[],MATCH("ID",Vertices[[#Headers],[Vertex]:[Vertex Content Word Count]],0),FALSE)</f>
        <v>72</v>
      </c>
    </row>
    <row r="10" spans="1:3" ht="15">
      <c r="A10" s="78" t="s">
        <v>2319</v>
      </c>
      <c r="B10" s="84" t="s">
        <v>281</v>
      </c>
      <c r="C10" s="78">
        <f>VLOOKUP(GroupVertices[[#This Row],[Vertex]],Vertices[],MATCH("ID",Vertices[[#Headers],[Vertex]:[Vertex Content Word Count]],0),FALSE)</f>
        <v>83</v>
      </c>
    </row>
    <row r="11" spans="1:3" ht="15">
      <c r="A11" s="78" t="s">
        <v>2319</v>
      </c>
      <c r="B11" s="84" t="s">
        <v>286</v>
      </c>
      <c r="C11" s="78">
        <f>VLOOKUP(GroupVertices[[#This Row],[Vertex]],Vertices[],MATCH("ID",Vertices[[#Headers],[Vertex]:[Vertex Content Word Count]],0),FALSE)</f>
        <v>89</v>
      </c>
    </row>
    <row r="12" spans="1:3" ht="15">
      <c r="A12" s="78" t="s">
        <v>2319</v>
      </c>
      <c r="B12" s="84" t="s">
        <v>296</v>
      </c>
      <c r="C12" s="78">
        <f>VLOOKUP(GroupVertices[[#This Row],[Vertex]],Vertices[],MATCH("ID",Vertices[[#Headers],[Vertex]:[Vertex Content Word Count]],0),FALSE)</f>
        <v>97</v>
      </c>
    </row>
    <row r="13" spans="1:3" ht="15">
      <c r="A13" s="78" t="s">
        <v>2319</v>
      </c>
      <c r="B13" s="84" t="s">
        <v>297</v>
      </c>
      <c r="C13" s="78">
        <f>VLOOKUP(GroupVertices[[#This Row],[Vertex]],Vertices[],MATCH("ID",Vertices[[#Headers],[Vertex]:[Vertex Content Word Count]],0),FALSE)</f>
        <v>98</v>
      </c>
    </row>
    <row r="14" spans="1:3" ht="15">
      <c r="A14" s="78" t="s">
        <v>2319</v>
      </c>
      <c r="B14" s="84" t="s">
        <v>298</v>
      </c>
      <c r="C14" s="78">
        <f>VLOOKUP(GroupVertices[[#This Row],[Vertex]],Vertices[],MATCH("ID",Vertices[[#Headers],[Vertex]:[Vertex Content Word Count]],0),FALSE)</f>
        <v>99</v>
      </c>
    </row>
    <row r="15" spans="1:3" ht="15">
      <c r="A15" s="78" t="s">
        <v>2319</v>
      </c>
      <c r="B15" s="84" t="s">
        <v>299</v>
      </c>
      <c r="C15" s="78">
        <f>VLOOKUP(GroupVertices[[#This Row],[Vertex]],Vertices[],MATCH("ID",Vertices[[#Headers],[Vertex]:[Vertex Content Word Count]],0),FALSE)</f>
        <v>100</v>
      </c>
    </row>
    <row r="16" spans="1:3" ht="15">
      <c r="A16" s="78" t="s">
        <v>2319</v>
      </c>
      <c r="B16" s="84" t="s">
        <v>302</v>
      </c>
      <c r="C16" s="78">
        <f>VLOOKUP(GroupVertices[[#This Row],[Vertex]],Vertices[],MATCH("ID",Vertices[[#Headers],[Vertex]:[Vertex Content Word Count]],0),FALSE)</f>
        <v>104</v>
      </c>
    </row>
    <row r="17" spans="1:3" ht="15">
      <c r="A17" s="78" t="s">
        <v>2319</v>
      </c>
      <c r="B17" s="84" t="s">
        <v>304</v>
      </c>
      <c r="C17" s="78">
        <f>VLOOKUP(GroupVertices[[#This Row],[Vertex]],Vertices[],MATCH("ID",Vertices[[#Headers],[Vertex]:[Vertex Content Word Count]],0),FALSE)</f>
        <v>106</v>
      </c>
    </row>
    <row r="18" spans="1:3" ht="15">
      <c r="A18" s="78" t="s">
        <v>2319</v>
      </c>
      <c r="B18" s="84" t="s">
        <v>305</v>
      </c>
      <c r="C18" s="78">
        <f>VLOOKUP(GroupVertices[[#This Row],[Vertex]],Vertices[],MATCH("ID",Vertices[[#Headers],[Vertex]:[Vertex Content Word Count]],0),FALSE)</f>
        <v>107</v>
      </c>
    </row>
    <row r="19" spans="1:3" ht="15">
      <c r="A19" s="78" t="s">
        <v>2319</v>
      </c>
      <c r="B19" s="84" t="s">
        <v>306</v>
      </c>
      <c r="C19" s="78">
        <f>VLOOKUP(GroupVertices[[#This Row],[Vertex]],Vertices[],MATCH("ID",Vertices[[#Headers],[Vertex]:[Vertex Content Word Count]],0),FALSE)</f>
        <v>108</v>
      </c>
    </row>
    <row r="20" spans="1:3" ht="15">
      <c r="A20" s="78" t="s">
        <v>2319</v>
      </c>
      <c r="B20" s="84" t="s">
        <v>307</v>
      </c>
      <c r="C20" s="78">
        <f>VLOOKUP(GroupVertices[[#This Row],[Vertex]],Vertices[],MATCH("ID",Vertices[[#Headers],[Vertex]:[Vertex Content Word Count]],0),FALSE)</f>
        <v>109</v>
      </c>
    </row>
    <row r="21" spans="1:3" ht="15">
      <c r="A21" s="78" t="s">
        <v>2319</v>
      </c>
      <c r="B21" s="84" t="s">
        <v>308</v>
      </c>
      <c r="C21" s="78">
        <f>VLOOKUP(GroupVertices[[#This Row],[Vertex]],Vertices[],MATCH("ID",Vertices[[#Headers],[Vertex]:[Vertex Content Word Count]],0),FALSE)</f>
        <v>110</v>
      </c>
    </row>
    <row r="22" spans="1:3" ht="15">
      <c r="A22" s="78" t="s">
        <v>2319</v>
      </c>
      <c r="B22" s="84" t="s">
        <v>309</v>
      </c>
      <c r="C22" s="78">
        <f>VLOOKUP(GroupVertices[[#This Row],[Vertex]],Vertices[],MATCH("ID",Vertices[[#Headers],[Vertex]:[Vertex Content Word Count]],0),FALSE)</f>
        <v>111</v>
      </c>
    </row>
    <row r="23" spans="1:3" ht="15">
      <c r="A23" s="78" t="s">
        <v>2319</v>
      </c>
      <c r="B23" s="84" t="s">
        <v>310</v>
      </c>
      <c r="C23" s="78">
        <f>VLOOKUP(GroupVertices[[#This Row],[Vertex]],Vertices[],MATCH("ID",Vertices[[#Headers],[Vertex]:[Vertex Content Word Count]],0),FALSE)</f>
        <v>112</v>
      </c>
    </row>
    <row r="24" spans="1:3" ht="15">
      <c r="A24" s="78" t="s">
        <v>2319</v>
      </c>
      <c r="B24" s="84" t="s">
        <v>320</v>
      </c>
      <c r="C24" s="78">
        <f>VLOOKUP(GroupVertices[[#This Row],[Vertex]],Vertices[],MATCH("ID",Vertices[[#Headers],[Vertex]:[Vertex Content Word Count]],0),FALSE)</f>
        <v>125</v>
      </c>
    </row>
    <row r="25" spans="1:3" ht="15">
      <c r="A25" s="78" t="s">
        <v>2319</v>
      </c>
      <c r="B25" s="84" t="s">
        <v>330</v>
      </c>
      <c r="C25" s="78">
        <f>VLOOKUP(GroupVertices[[#This Row],[Vertex]],Vertices[],MATCH("ID",Vertices[[#Headers],[Vertex]:[Vertex Content Word Count]],0),FALSE)</f>
        <v>132</v>
      </c>
    </row>
    <row r="26" spans="1:3" ht="15">
      <c r="A26" s="78" t="s">
        <v>2319</v>
      </c>
      <c r="B26" s="84" t="s">
        <v>337</v>
      </c>
      <c r="C26" s="78">
        <f>VLOOKUP(GroupVertices[[#This Row],[Vertex]],Vertices[],MATCH("ID",Vertices[[#Headers],[Vertex]:[Vertex Content Word Count]],0),FALSE)</f>
        <v>138</v>
      </c>
    </row>
    <row r="27" spans="1:3" ht="15">
      <c r="A27" s="78" t="s">
        <v>2319</v>
      </c>
      <c r="B27" s="84" t="s">
        <v>338</v>
      </c>
      <c r="C27" s="78">
        <f>VLOOKUP(GroupVertices[[#This Row],[Vertex]],Vertices[],MATCH("ID",Vertices[[#Headers],[Vertex]:[Vertex Content Word Count]],0),FALSE)</f>
        <v>139</v>
      </c>
    </row>
    <row r="28" spans="1:3" ht="15">
      <c r="A28" s="78" t="s">
        <v>2319</v>
      </c>
      <c r="B28" s="84" t="s">
        <v>339</v>
      </c>
      <c r="C28" s="78">
        <f>VLOOKUP(GroupVertices[[#This Row],[Vertex]],Vertices[],MATCH("ID",Vertices[[#Headers],[Vertex]:[Vertex Content Word Count]],0),FALSE)</f>
        <v>140</v>
      </c>
    </row>
    <row r="29" spans="1:3" ht="15">
      <c r="A29" s="78" t="s">
        <v>2319</v>
      </c>
      <c r="B29" s="84" t="s">
        <v>346</v>
      </c>
      <c r="C29" s="78">
        <f>VLOOKUP(GroupVertices[[#This Row],[Vertex]],Vertices[],MATCH("ID",Vertices[[#Headers],[Vertex]:[Vertex Content Word Count]],0),FALSE)</f>
        <v>148</v>
      </c>
    </row>
    <row r="30" spans="1:3" ht="15">
      <c r="A30" s="78" t="s">
        <v>2319</v>
      </c>
      <c r="B30" s="84" t="s">
        <v>349</v>
      </c>
      <c r="C30" s="78">
        <f>VLOOKUP(GroupVertices[[#This Row],[Vertex]],Vertices[],MATCH("ID",Vertices[[#Headers],[Vertex]:[Vertex Content Word Count]],0),FALSE)</f>
        <v>153</v>
      </c>
    </row>
    <row r="31" spans="1:3" ht="15">
      <c r="A31" s="78" t="s">
        <v>2319</v>
      </c>
      <c r="B31" s="84" t="s">
        <v>350</v>
      </c>
      <c r="C31" s="78">
        <f>VLOOKUP(GroupVertices[[#This Row],[Vertex]],Vertices[],MATCH("ID",Vertices[[#Headers],[Vertex]:[Vertex Content Word Count]],0),FALSE)</f>
        <v>154</v>
      </c>
    </row>
    <row r="32" spans="1:3" ht="15">
      <c r="A32" s="78" t="s">
        <v>2319</v>
      </c>
      <c r="B32" s="84" t="s">
        <v>351</v>
      </c>
      <c r="C32" s="78">
        <f>VLOOKUP(GroupVertices[[#This Row],[Vertex]],Vertices[],MATCH("ID",Vertices[[#Headers],[Vertex]:[Vertex Content Word Count]],0),FALSE)</f>
        <v>155</v>
      </c>
    </row>
    <row r="33" spans="1:3" ht="15">
      <c r="A33" s="78" t="s">
        <v>2319</v>
      </c>
      <c r="B33" s="84" t="s">
        <v>355</v>
      </c>
      <c r="C33" s="78">
        <f>VLOOKUP(GroupVertices[[#This Row],[Vertex]],Vertices[],MATCH("ID",Vertices[[#Headers],[Vertex]:[Vertex Content Word Count]],0),FALSE)</f>
        <v>159</v>
      </c>
    </row>
    <row r="34" spans="1:3" ht="15">
      <c r="A34" s="78" t="s">
        <v>2319</v>
      </c>
      <c r="B34" s="84" t="s">
        <v>357</v>
      </c>
      <c r="C34" s="78">
        <f>VLOOKUP(GroupVertices[[#This Row],[Vertex]],Vertices[],MATCH("ID",Vertices[[#Headers],[Vertex]:[Vertex Content Word Count]],0),FALSE)</f>
        <v>163</v>
      </c>
    </row>
    <row r="35" spans="1:3" ht="15">
      <c r="A35" s="78" t="s">
        <v>2319</v>
      </c>
      <c r="B35" s="84" t="s">
        <v>360</v>
      </c>
      <c r="C35" s="78">
        <f>VLOOKUP(GroupVertices[[#This Row],[Vertex]],Vertices[],MATCH("ID",Vertices[[#Headers],[Vertex]:[Vertex Content Word Count]],0),FALSE)</f>
        <v>165</v>
      </c>
    </row>
    <row r="36" spans="1:3" ht="15">
      <c r="A36" s="78" t="s">
        <v>2319</v>
      </c>
      <c r="B36" s="84" t="s">
        <v>361</v>
      </c>
      <c r="C36" s="78">
        <f>VLOOKUP(GroupVertices[[#This Row],[Vertex]],Vertices[],MATCH("ID",Vertices[[#Headers],[Vertex]:[Vertex Content Word Count]],0),FALSE)</f>
        <v>166</v>
      </c>
    </row>
    <row r="37" spans="1:3" ht="15">
      <c r="A37" s="78" t="s">
        <v>2319</v>
      </c>
      <c r="B37" s="84" t="s">
        <v>362</v>
      </c>
      <c r="C37" s="78">
        <f>VLOOKUP(GroupVertices[[#This Row],[Vertex]],Vertices[],MATCH("ID",Vertices[[#Headers],[Vertex]:[Vertex Content Word Count]],0),FALSE)</f>
        <v>167</v>
      </c>
    </row>
    <row r="38" spans="1:3" ht="15">
      <c r="A38" s="78" t="s">
        <v>2319</v>
      </c>
      <c r="B38" s="84" t="s">
        <v>363</v>
      </c>
      <c r="C38" s="78">
        <f>VLOOKUP(GroupVertices[[#This Row],[Vertex]],Vertices[],MATCH("ID",Vertices[[#Headers],[Vertex]:[Vertex Content Word Count]],0),FALSE)</f>
        <v>168</v>
      </c>
    </row>
    <row r="39" spans="1:3" ht="15">
      <c r="A39" s="78" t="s">
        <v>2319</v>
      </c>
      <c r="B39" s="84" t="s">
        <v>364</v>
      </c>
      <c r="C39" s="78">
        <f>VLOOKUP(GroupVertices[[#This Row],[Vertex]],Vertices[],MATCH("ID",Vertices[[#Headers],[Vertex]:[Vertex Content Word Count]],0),FALSE)</f>
        <v>169</v>
      </c>
    </row>
    <row r="40" spans="1:3" ht="15">
      <c r="A40" s="78" t="s">
        <v>2319</v>
      </c>
      <c r="B40" s="84" t="s">
        <v>365</v>
      </c>
      <c r="C40" s="78">
        <f>VLOOKUP(GroupVertices[[#This Row],[Vertex]],Vertices[],MATCH("ID",Vertices[[#Headers],[Vertex]:[Vertex Content Word Count]],0),FALSE)</f>
        <v>170</v>
      </c>
    </row>
    <row r="41" spans="1:3" ht="15">
      <c r="A41" s="78" t="s">
        <v>2319</v>
      </c>
      <c r="B41" s="84" t="s">
        <v>371</v>
      </c>
      <c r="C41" s="78">
        <f>VLOOKUP(GroupVertices[[#This Row],[Vertex]],Vertices[],MATCH("ID",Vertices[[#Headers],[Vertex]:[Vertex Content Word Count]],0),FALSE)</f>
        <v>175</v>
      </c>
    </row>
    <row r="42" spans="1:3" ht="15">
      <c r="A42" s="78" t="s">
        <v>2319</v>
      </c>
      <c r="B42" s="84" t="s">
        <v>1170</v>
      </c>
      <c r="C42" s="78">
        <f>VLOOKUP(GroupVertices[[#This Row],[Vertex]],Vertices[],MATCH("ID",Vertices[[#Headers],[Vertex]:[Vertex Content Word Count]],0),FALSE)</f>
        <v>176</v>
      </c>
    </row>
    <row r="43" spans="1:3" ht="15">
      <c r="A43" s="78" t="s">
        <v>2320</v>
      </c>
      <c r="B43" s="84" t="s">
        <v>370</v>
      </c>
      <c r="C43" s="78">
        <f>VLOOKUP(GroupVertices[[#This Row],[Vertex]],Vertices[],MATCH("ID",Vertices[[#Headers],[Vertex]:[Vertex Content Word Count]],0),FALSE)</f>
        <v>174</v>
      </c>
    </row>
    <row r="44" spans="1:3" ht="15">
      <c r="A44" s="78" t="s">
        <v>2320</v>
      </c>
      <c r="B44" s="84" t="s">
        <v>367</v>
      </c>
      <c r="C44" s="78">
        <f>VLOOKUP(GroupVertices[[#This Row],[Vertex]],Vertices[],MATCH("ID",Vertices[[#Headers],[Vertex]:[Vertex Content Word Count]],0),FALSE)</f>
        <v>171</v>
      </c>
    </row>
    <row r="45" spans="1:3" ht="15">
      <c r="A45" s="78" t="s">
        <v>2320</v>
      </c>
      <c r="B45" s="84" t="s">
        <v>369</v>
      </c>
      <c r="C45" s="78">
        <f>VLOOKUP(GroupVertices[[#This Row],[Vertex]],Vertices[],MATCH("ID",Vertices[[#Headers],[Vertex]:[Vertex Content Word Count]],0),FALSE)</f>
        <v>173</v>
      </c>
    </row>
    <row r="46" spans="1:3" ht="15">
      <c r="A46" s="78" t="s">
        <v>2320</v>
      </c>
      <c r="B46" s="84" t="s">
        <v>368</v>
      </c>
      <c r="C46" s="78">
        <f>VLOOKUP(GroupVertices[[#This Row],[Vertex]],Vertices[],MATCH("ID",Vertices[[#Headers],[Vertex]:[Vertex Content Word Count]],0),FALSE)</f>
        <v>172</v>
      </c>
    </row>
    <row r="47" spans="1:3" ht="15">
      <c r="A47" s="78" t="s">
        <v>2320</v>
      </c>
      <c r="B47" s="84" t="s">
        <v>366</v>
      </c>
      <c r="C47" s="78">
        <f>VLOOKUP(GroupVertices[[#This Row],[Vertex]],Vertices[],MATCH("ID",Vertices[[#Headers],[Vertex]:[Vertex Content Word Count]],0),FALSE)</f>
        <v>30</v>
      </c>
    </row>
    <row r="48" spans="1:3" ht="15">
      <c r="A48" s="78" t="s">
        <v>2320</v>
      </c>
      <c r="B48" s="84" t="s">
        <v>292</v>
      </c>
      <c r="C48" s="78">
        <f>VLOOKUP(GroupVertices[[#This Row],[Vertex]],Vertices[],MATCH("ID",Vertices[[#Headers],[Vertex]:[Vertex Content Word Count]],0),FALSE)</f>
        <v>94</v>
      </c>
    </row>
    <row r="49" spans="1:3" ht="15">
      <c r="A49" s="78" t="s">
        <v>2320</v>
      </c>
      <c r="B49" s="84" t="s">
        <v>291</v>
      </c>
      <c r="C49" s="78">
        <f>VLOOKUP(GroupVertices[[#This Row],[Vertex]],Vertices[],MATCH("ID",Vertices[[#Headers],[Vertex]:[Vertex Content Word Count]],0),FALSE)</f>
        <v>85</v>
      </c>
    </row>
    <row r="50" spans="1:3" ht="15">
      <c r="A50" s="78" t="s">
        <v>2320</v>
      </c>
      <c r="B50" s="84" t="s">
        <v>290</v>
      </c>
      <c r="C50" s="78">
        <f>VLOOKUP(GroupVertices[[#This Row],[Vertex]],Vertices[],MATCH("ID",Vertices[[#Headers],[Vertex]:[Vertex Content Word Count]],0),FALSE)</f>
        <v>93</v>
      </c>
    </row>
    <row r="51" spans="1:3" ht="15">
      <c r="A51" s="78" t="s">
        <v>2320</v>
      </c>
      <c r="B51" s="84" t="s">
        <v>289</v>
      </c>
      <c r="C51" s="78">
        <f>VLOOKUP(GroupVertices[[#This Row],[Vertex]],Vertices[],MATCH("ID",Vertices[[#Headers],[Vertex]:[Vertex Content Word Count]],0),FALSE)</f>
        <v>92</v>
      </c>
    </row>
    <row r="52" spans="1:3" ht="15">
      <c r="A52" s="78" t="s">
        <v>2320</v>
      </c>
      <c r="B52" s="84" t="s">
        <v>288</v>
      </c>
      <c r="C52" s="78">
        <f>VLOOKUP(GroupVertices[[#This Row],[Vertex]],Vertices[],MATCH("ID",Vertices[[#Headers],[Vertex]:[Vertex Content Word Count]],0),FALSE)</f>
        <v>91</v>
      </c>
    </row>
    <row r="53" spans="1:3" ht="15">
      <c r="A53" s="78" t="s">
        <v>2320</v>
      </c>
      <c r="B53" s="84" t="s">
        <v>287</v>
      </c>
      <c r="C53" s="78">
        <f>VLOOKUP(GroupVertices[[#This Row],[Vertex]],Vertices[],MATCH("ID",Vertices[[#Headers],[Vertex]:[Vertex Content Word Count]],0),FALSE)</f>
        <v>90</v>
      </c>
    </row>
    <row r="54" spans="1:3" ht="15">
      <c r="A54" s="78" t="s">
        <v>2320</v>
      </c>
      <c r="B54" s="84" t="s">
        <v>284</v>
      </c>
      <c r="C54" s="78">
        <f>VLOOKUP(GroupVertices[[#This Row],[Vertex]],Vertices[],MATCH("ID",Vertices[[#Headers],[Vertex]:[Vertex Content Word Count]],0),FALSE)</f>
        <v>87</v>
      </c>
    </row>
    <row r="55" spans="1:3" ht="15">
      <c r="A55" s="78" t="s">
        <v>2320</v>
      </c>
      <c r="B55" s="84" t="s">
        <v>282</v>
      </c>
      <c r="C55" s="78">
        <f>VLOOKUP(GroupVertices[[#This Row],[Vertex]],Vertices[],MATCH("ID",Vertices[[#Headers],[Vertex]:[Vertex Content Word Count]],0),FALSE)</f>
        <v>84</v>
      </c>
    </row>
    <row r="56" spans="1:3" ht="15">
      <c r="A56" s="78" t="s">
        <v>2320</v>
      </c>
      <c r="B56" s="84" t="s">
        <v>251</v>
      </c>
      <c r="C56" s="78">
        <f>VLOOKUP(GroupVertices[[#This Row],[Vertex]],Vertices[],MATCH("ID",Vertices[[#Headers],[Vertex]:[Vertex Content Word Count]],0),FALSE)</f>
        <v>49</v>
      </c>
    </row>
    <row r="57" spans="1:3" ht="15">
      <c r="A57" s="78" t="s">
        <v>2320</v>
      </c>
      <c r="B57" s="84" t="s">
        <v>237</v>
      </c>
      <c r="C57" s="78">
        <f>VLOOKUP(GroupVertices[[#This Row],[Vertex]],Vertices[],MATCH("ID",Vertices[[#Headers],[Vertex]:[Vertex Content Word Count]],0),FALSE)</f>
        <v>34</v>
      </c>
    </row>
    <row r="58" spans="1:3" ht="15">
      <c r="A58" s="78" t="s">
        <v>2320</v>
      </c>
      <c r="B58" s="84" t="s">
        <v>236</v>
      </c>
      <c r="C58" s="78">
        <f>VLOOKUP(GroupVertices[[#This Row],[Vertex]],Vertices[],MATCH("ID",Vertices[[#Headers],[Vertex]:[Vertex Content Word Count]],0),FALSE)</f>
        <v>33</v>
      </c>
    </row>
    <row r="59" spans="1:3" ht="15">
      <c r="A59" s="78" t="s">
        <v>2320</v>
      </c>
      <c r="B59" s="84" t="s">
        <v>235</v>
      </c>
      <c r="C59" s="78">
        <f>VLOOKUP(GroupVertices[[#This Row],[Vertex]],Vertices[],MATCH("ID",Vertices[[#Headers],[Vertex]:[Vertex Content Word Count]],0),FALSE)</f>
        <v>32</v>
      </c>
    </row>
    <row r="60" spans="1:3" ht="15">
      <c r="A60" s="78" t="s">
        <v>2320</v>
      </c>
      <c r="B60" s="84" t="s">
        <v>234</v>
      </c>
      <c r="C60" s="78">
        <f>VLOOKUP(GroupVertices[[#This Row],[Vertex]],Vertices[],MATCH("ID",Vertices[[#Headers],[Vertex]:[Vertex Content Word Count]],0),FALSE)</f>
        <v>31</v>
      </c>
    </row>
    <row r="61" spans="1:3" ht="15">
      <c r="A61" s="78" t="s">
        <v>2320</v>
      </c>
      <c r="B61" s="84" t="s">
        <v>233</v>
      </c>
      <c r="C61" s="78">
        <f>VLOOKUP(GroupVertices[[#This Row],[Vertex]],Vertices[],MATCH("ID",Vertices[[#Headers],[Vertex]:[Vertex Content Word Count]],0),FALSE)</f>
        <v>29</v>
      </c>
    </row>
    <row r="62" spans="1:3" ht="15">
      <c r="A62" s="78" t="s">
        <v>2321</v>
      </c>
      <c r="B62" s="84" t="s">
        <v>262</v>
      </c>
      <c r="C62" s="78">
        <f>VLOOKUP(GroupVertices[[#This Row],[Vertex]],Vertices[],MATCH("ID",Vertices[[#Headers],[Vertex]:[Vertex Content Word Count]],0),FALSE)</f>
        <v>59</v>
      </c>
    </row>
    <row r="63" spans="1:3" ht="15">
      <c r="A63" s="78" t="s">
        <v>2321</v>
      </c>
      <c r="B63" s="84" t="s">
        <v>261</v>
      </c>
      <c r="C63" s="78">
        <f>VLOOKUP(GroupVertices[[#This Row],[Vertex]],Vertices[],MATCH("ID",Vertices[[#Headers],[Vertex]:[Vertex Content Word Count]],0),FALSE)</f>
        <v>38</v>
      </c>
    </row>
    <row r="64" spans="1:3" ht="15">
      <c r="A64" s="78" t="s">
        <v>2321</v>
      </c>
      <c r="B64" s="84" t="s">
        <v>257</v>
      </c>
      <c r="C64" s="78">
        <f>VLOOKUP(GroupVertices[[#This Row],[Vertex]],Vertices[],MATCH("ID",Vertices[[#Headers],[Vertex]:[Vertex Content Word Count]],0),FALSE)</f>
        <v>55</v>
      </c>
    </row>
    <row r="65" spans="1:3" ht="15">
      <c r="A65" s="78" t="s">
        <v>2321</v>
      </c>
      <c r="B65" s="84" t="s">
        <v>256</v>
      </c>
      <c r="C65" s="78">
        <f>VLOOKUP(GroupVertices[[#This Row],[Vertex]],Vertices[],MATCH("ID",Vertices[[#Headers],[Vertex]:[Vertex Content Word Count]],0),FALSE)</f>
        <v>54</v>
      </c>
    </row>
    <row r="66" spans="1:3" ht="15">
      <c r="A66" s="78" t="s">
        <v>2321</v>
      </c>
      <c r="B66" s="84" t="s">
        <v>255</v>
      </c>
      <c r="C66" s="78">
        <f>VLOOKUP(GroupVertices[[#This Row],[Vertex]],Vertices[],MATCH("ID",Vertices[[#Headers],[Vertex]:[Vertex Content Word Count]],0),FALSE)</f>
        <v>53</v>
      </c>
    </row>
    <row r="67" spans="1:3" ht="15">
      <c r="A67" s="78" t="s">
        <v>2321</v>
      </c>
      <c r="B67" s="84" t="s">
        <v>254</v>
      </c>
      <c r="C67" s="78">
        <f>VLOOKUP(GroupVertices[[#This Row],[Vertex]],Vertices[],MATCH("ID",Vertices[[#Headers],[Vertex]:[Vertex Content Word Count]],0),FALSE)</f>
        <v>52</v>
      </c>
    </row>
    <row r="68" spans="1:3" ht="15">
      <c r="A68" s="78" t="s">
        <v>2321</v>
      </c>
      <c r="B68" s="84" t="s">
        <v>253</v>
      </c>
      <c r="C68" s="78">
        <f>VLOOKUP(GroupVertices[[#This Row],[Vertex]],Vertices[],MATCH("ID",Vertices[[#Headers],[Vertex]:[Vertex Content Word Count]],0),FALSE)</f>
        <v>51</v>
      </c>
    </row>
    <row r="69" spans="1:3" ht="15">
      <c r="A69" s="78" t="s">
        <v>2321</v>
      </c>
      <c r="B69" s="84" t="s">
        <v>252</v>
      </c>
      <c r="C69" s="78">
        <f>VLOOKUP(GroupVertices[[#This Row],[Vertex]],Vertices[],MATCH("ID",Vertices[[#Headers],[Vertex]:[Vertex Content Word Count]],0),FALSE)</f>
        <v>50</v>
      </c>
    </row>
    <row r="70" spans="1:3" ht="15">
      <c r="A70" s="78" t="s">
        <v>2321</v>
      </c>
      <c r="B70" s="84" t="s">
        <v>250</v>
      </c>
      <c r="C70" s="78">
        <f>VLOOKUP(GroupVertices[[#This Row],[Vertex]],Vertices[],MATCH("ID",Vertices[[#Headers],[Vertex]:[Vertex Content Word Count]],0),FALSE)</f>
        <v>48</v>
      </c>
    </row>
    <row r="71" spans="1:3" ht="15">
      <c r="A71" s="78" t="s">
        <v>2321</v>
      </c>
      <c r="B71" s="84" t="s">
        <v>249</v>
      </c>
      <c r="C71" s="78">
        <f>VLOOKUP(GroupVertices[[#This Row],[Vertex]],Vertices[],MATCH("ID",Vertices[[#Headers],[Vertex]:[Vertex Content Word Count]],0),FALSE)</f>
        <v>47</v>
      </c>
    </row>
    <row r="72" spans="1:3" ht="15">
      <c r="A72" s="78" t="s">
        <v>2321</v>
      </c>
      <c r="B72" s="84" t="s">
        <v>248</v>
      </c>
      <c r="C72" s="78">
        <f>VLOOKUP(GroupVertices[[#This Row],[Vertex]],Vertices[],MATCH("ID",Vertices[[#Headers],[Vertex]:[Vertex Content Word Count]],0),FALSE)</f>
        <v>46</v>
      </c>
    </row>
    <row r="73" spans="1:3" ht="15">
      <c r="A73" s="78" t="s">
        <v>2321</v>
      </c>
      <c r="B73" s="84" t="s">
        <v>247</v>
      </c>
      <c r="C73" s="78">
        <f>VLOOKUP(GroupVertices[[#This Row],[Vertex]],Vertices[],MATCH("ID",Vertices[[#Headers],[Vertex]:[Vertex Content Word Count]],0),FALSE)</f>
        <v>45</v>
      </c>
    </row>
    <row r="74" spans="1:3" ht="15">
      <c r="A74" s="78" t="s">
        <v>2321</v>
      </c>
      <c r="B74" s="84" t="s">
        <v>246</v>
      </c>
      <c r="C74" s="78">
        <f>VLOOKUP(GroupVertices[[#This Row],[Vertex]],Vertices[],MATCH("ID",Vertices[[#Headers],[Vertex]:[Vertex Content Word Count]],0),FALSE)</f>
        <v>44</v>
      </c>
    </row>
    <row r="75" spans="1:3" ht="15">
      <c r="A75" s="78" t="s">
        <v>2321</v>
      </c>
      <c r="B75" s="84" t="s">
        <v>245</v>
      </c>
      <c r="C75" s="78">
        <f>VLOOKUP(GroupVertices[[#This Row],[Vertex]],Vertices[],MATCH("ID",Vertices[[#Headers],[Vertex]:[Vertex Content Word Count]],0),FALSE)</f>
        <v>43</v>
      </c>
    </row>
    <row r="76" spans="1:3" ht="15">
      <c r="A76" s="78" t="s">
        <v>2321</v>
      </c>
      <c r="B76" s="84" t="s">
        <v>244</v>
      </c>
      <c r="C76" s="78">
        <f>VLOOKUP(GroupVertices[[#This Row],[Vertex]],Vertices[],MATCH("ID",Vertices[[#Headers],[Vertex]:[Vertex Content Word Count]],0),FALSE)</f>
        <v>42</v>
      </c>
    </row>
    <row r="77" spans="1:3" ht="15">
      <c r="A77" s="78" t="s">
        <v>2321</v>
      </c>
      <c r="B77" s="84" t="s">
        <v>243</v>
      </c>
      <c r="C77" s="78">
        <f>VLOOKUP(GroupVertices[[#This Row],[Vertex]],Vertices[],MATCH("ID",Vertices[[#Headers],[Vertex]:[Vertex Content Word Count]],0),FALSE)</f>
        <v>41</v>
      </c>
    </row>
    <row r="78" spans="1:3" ht="15">
      <c r="A78" s="78" t="s">
        <v>2321</v>
      </c>
      <c r="B78" s="84" t="s">
        <v>242</v>
      </c>
      <c r="C78" s="78">
        <f>VLOOKUP(GroupVertices[[#This Row],[Vertex]],Vertices[],MATCH("ID",Vertices[[#Headers],[Vertex]:[Vertex Content Word Count]],0),FALSE)</f>
        <v>40</v>
      </c>
    </row>
    <row r="79" spans="1:3" ht="15">
      <c r="A79" s="78" t="s">
        <v>2321</v>
      </c>
      <c r="B79" s="84" t="s">
        <v>241</v>
      </c>
      <c r="C79" s="78">
        <f>VLOOKUP(GroupVertices[[#This Row],[Vertex]],Vertices[],MATCH("ID",Vertices[[#Headers],[Vertex]:[Vertex Content Word Count]],0),FALSE)</f>
        <v>39</v>
      </c>
    </row>
    <row r="80" spans="1:3" ht="15">
      <c r="A80" s="78" t="s">
        <v>2321</v>
      </c>
      <c r="B80" s="84" t="s">
        <v>240</v>
      </c>
      <c r="C80" s="78">
        <f>VLOOKUP(GroupVertices[[#This Row],[Vertex]],Vertices[],MATCH("ID",Vertices[[#Headers],[Vertex]:[Vertex Content Word Count]],0),FALSE)</f>
        <v>37</v>
      </c>
    </row>
    <row r="81" spans="1:3" ht="15">
      <c r="A81" s="78" t="s">
        <v>2322</v>
      </c>
      <c r="B81" s="84" t="s">
        <v>334</v>
      </c>
      <c r="C81" s="78">
        <f>VLOOKUP(GroupVertices[[#This Row],[Vertex]],Vertices[],MATCH("ID",Vertices[[#Headers],[Vertex]:[Vertex Content Word Count]],0),FALSE)</f>
        <v>136</v>
      </c>
    </row>
    <row r="82" spans="1:3" ht="15">
      <c r="A82" s="78" t="s">
        <v>2322</v>
      </c>
      <c r="B82" s="84" t="s">
        <v>327</v>
      </c>
      <c r="C82" s="78">
        <f>VLOOKUP(GroupVertices[[#This Row],[Vertex]],Vertices[],MATCH("ID",Vertices[[#Headers],[Vertex]:[Vertex Content Word Count]],0),FALSE)</f>
        <v>114</v>
      </c>
    </row>
    <row r="83" spans="1:3" ht="15">
      <c r="A83" s="78" t="s">
        <v>2322</v>
      </c>
      <c r="B83" s="84" t="s">
        <v>329</v>
      </c>
      <c r="C83" s="78">
        <f>VLOOKUP(GroupVertices[[#This Row],[Vertex]],Vertices[],MATCH("ID",Vertices[[#Headers],[Vertex]:[Vertex Content Word Count]],0),FALSE)</f>
        <v>131</v>
      </c>
    </row>
    <row r="84" spans="1:3" ht="15">
      <c r="A84" s="78" t="s">
        <v>2322</v>
      </c>
      <c r="B84" s="84" t="s">
        <v>323</v>
      </c>
      <c r="C84" s="78">
        <f>VLOOKUP(GroupVertices[[#This Row],[Vertex]],Vertices[],MATCH("ID",Vertices[[#Headers],[Vertex]:[Vertex Content Word Count]],0),FALSE)</f>
        <v>127</v>
      </c>
    </row>
    <row r="85" spans="1:3" ht="15">
      <c r="A85" s="78" t="s">
        <v>2322</v>
      </c>
      <c r="B85" s="84" t="s">
        <v>328</v>
      </c>
      <c r="C85" s="78">
        <f>VLOOKUP(GroupVertices[[#This Row],[Vertex]],Vertices[],MATCH("ID",Vertices[[#Headers],[Vertex]:[Vertex Content Word Count]],0),FALSE)</f>
        <v>76</v>
      </c>
    </row>
    <row r="86" spans="1:3" ht="15">
      <c r="A86" s="78" t="s">
        <v>2322</v>
      </c>
      <c r="B86" s="84" t="s">
        <v>325</v>
      </c>
      <c r="C86" s="78">
        <f>VLOOKUP(GroupVertices[[#This Row],[Vertex]],Vertices[],MATCH("ID",Vertices[[#Headers],[Vertex]:[Vertex Content Word Count]],0),FALSE)</f>
        <v>129</v>
      </c>
    </row>
    <row r="87" spans="1:3" ht="15">
      <c r="A87" s="78" t="s">
        <v>2322</v>
      </c>
      <c r="B87" s="84" t="s">
        <v>324</v>
      </c>
      <c r="C87" s="78">
        <f>VLOOKUP(GroupVertices[[#This Row],[Vertex]],Vertices[],MATCH("ID",Vertices[[#Headers],[Vertex]:[Vertex Content Word Count]],0),FALSE)</f>
        <v>128</v>
      </c>
    </row>
    <row r="88" spans="1:3" ht="15">
      <c r="A88" s="78" t="s">
        <v>2322</v>
      </c>
      <c r="B88" s="84" t="s">
        <v>322</v>
      </c>
      <c r="C88" s="78">
        <f>VLOOKUP(GroupVertices[[#This Row],[Vertex]],Vertices[],MATCH("ID",Vertices[[#Headers],[Vertex]:[Vertex Content Word Count]],0),FALSE)</f>
        <v>74</v>
      </c>
    </row>
    <row r="89" spans="1:3" ht="15">
      <c r="A89" s="78" t="s">
        <v>2322</v>
      </c>
      <c r="B89" s="84" t="s">
        <v>314</v>
      </c>
      <c r="C89" s="78">
        <f>VLOOKUP(GroupVertices[[#This Row],[Vertex]],Vertices[],MATCH("ID",Vertices[[#Headers],[Vertex]:[Vertex Content Word Count]],0),FALSE)</f>
        <v>117</v>
      </c>
    </row>
    <row r="90" spans="1:3" ht="15">
      <c r="A90" s="78" t="s">
        <v>2322</v>
      </c>
      <c r="B90" s="84" t="s">
        <v>313</v>
      </c>
      <c r="C90" s="78">
        <f>VLOOKUP(GroupVertices[[#This Row],[Vertex]],Vertices[],MATCH("ID",Vertices[[#Headers],[Vertex]:[Vertex Content Word Count]],0),FALSE)</f>
        <v>116</v>
      </c>
    </row>
    <row r="91" spans="1:3" ht="15">
      <c r="A91" s="78" t="s">
        <v>2322</v>
      </c>
      <c r="B91" s="84" t="s">
        <v>312</v>
      </c>
      <c r="C91" s="78">
        <f>VLOOKUP(GroupVertices[[#This Row],[Vertex]],Vertices[],MATCH("ID",Vertices[[#Headers],[Vertex]:[Vertex Content Word Count]],0),FALSE)</f>
        <v>115</v>
      </c>
    </row>
    <row r="92" spans="1:3" ht="15">
      <c r="A92" s="78" t="s">
        <v>2322</v>
      </c>
      <c r="B92" s="84" t="s">
        <v>311</v>
      </c>
      <c r="C92" s="78">
        <f>VLOOKUP(GroupVertices[[#This Row],[Vertex]],Vertices[],MATCH("ID",Vertices[[#Headers],[Vertex]:[Vertex Content Word Count]],0),FALSE)</f>
        <v>113</v>
      </c>
    </row>
    <row r="93" spans="1:3" ht="15">
      <c r="A93" s="78" t="s">
        <v>2322</v>
      </c>
      <c r="B93" s="84" t="s">
        <v>278</v>
      </c>
      <c r="C93" s="78">
        <f>VLOOKUP(GroupVertices[[#This Row],[Vertex]],Vertices[],MATCH("ID",Vertices[[#Headers],[Vertex]:[Vertex Content Word Count]],0),FALSE)</f>
        <v>79</v>
      </c>
    </row>
    <row r="94" spans="1:3" ht="15">
      <c r="A94" s="78" t="s">
        <v>2322</v>
      </c>
      <c r="B94" s="84" t="s">
        <v>277</v>
      </c>
      <c r="C94" s="78">
        <f>VLOOKUP(GroupVertices[[#This Row],[Vertex]],Vertices[],MATCH("ID",Vertices[[#Headers],[Vertex]:[Vertex Content Word Count]],0),FALSE)</f>
        <v>78</v>
      </c>
    </row>
    <row r="95" spans="1:3" ht="15">
      <c r="A95" s="78" t="s">
        <v>2322</v>
      </c>
      <c r="B95" s="84" t="s">
        <v>276</v>
      </c>
      <c r="C95" s="78">
        <f>VLOOKUP(GroupVertices[[#This Row],[Vertex]],Vertices[],MATCH("ID",Vertices[[#Headers],[Vertex]:[Vertex Content Word Count]],0),FALSE)</f>
        <v>77</v>
      </c>
    </row>
    <row r="96" spans="1:3" ht="15">
      <c r="A96" s="78" t="s">
        <v>2322</v>
      </c>
      <c r="B96" s="84" t="s">
        <v>275</v>
      </c>
      <c r="C96" s="78">
        <f>VLOOKUP(GroupVertices[[#This Row],[Vertex]],Vertices[],MATCH("ID",Vertices[[#Headers],[Vertex]:[Vertex Content Word Count]],0),FALSE)</f>
        <v>75</v>
      </c>
    </row>
    <row r="97" spans="1:3" ht="15">
      <c r="A97" s="78" t="s">
        <v>2322</v>
      </c>
      <c r="B97" s="84" t="s">
        <v>274</v>
      </c>
      <c r="C97" s="78">
        <f>VLOOKUP(GroupVertices[[#This Row],[Vertex]],Vertices[],MATCH("ID",Vertices[[#Headers],[Vertex]:[Vertex Content Word Count]],0),FALSE)</f>
        <v>73</v>
      </c>
    </row>
    <row r="98" spans="1:3" ht="15">
      <c r="A98" s="78" t="s">
        <v>2323</v>
      </c>
      <c r="B98" s="84" t="s">
        <v>336</v>
      </c>
      <c r="C98" s="78">
        <f>VLOOKUP(GroupVertices[[#This Row],[Vertex]],Vertices[],MATCH("ID",Vertices[[#Headers],[Vertex]:[Vertex Content Word Count]],0),FALSE)</f>
        <v>137</v>
      </c>
    </row>
    <row r="99" spans="1:3" ht="15">
      <c r="A99" s="78" t="s">
        <v>2323</v>
      </c>
      <c r="B99" s="84" t="s">
        <v>335</v>
      </c>
      <c r="C99" s="78">
        <f>VLOOKUP(GroupVertices[[#This Row],[Vertex]],Vertices[],MATCH("ID",Vertices[[#Headers],[Vertex]:[Vertex Content Word Count]],0),FALSE)</f>
        <v>121</v>
      </c>
    </row>
    <row r="100" spans="1:3" ht="15">
      <c r="A100" s="78" t="s">
        <v>2323</v>
      </c>
      <c r="B100" s="84" t="s">
        <v>333</v>
      </c>
      <c r="C100" s="78">
        <f>VLOOKUP(GroupVertices[[#This Row],[Vertex]],Vertices[],MATCH("ID",Vertices[[#Headers],[Vertex]:[Vertex Content Word Count]],0),FALSE)</f>
        <v>135</v>
      </c>
    </row>
    <row r="101" spans="1:3" ht="15">
      <c r="A101" s="78" t="s">
        <v>2323</v>
      </c>
      <c r="B101" s="84" t="s">
        <v>332</v>
      </c>
      <c r="C101" s="78">
        <f>VLOOKUP(GroupVertices[[#This Row],[Vertex]],Vertices[],MATCH("ID",Vertices[[#Headers],[Vertex]:[Vertex Content Word Count]],0),FALSE)</f>
        <v>134</v>
      </c>
    </row>
    <row r="102" spans="1:3" ht="15">
      <c r="A102" s="78" t="s">
        <v>2323</v>
      </c>
      <c r="B102" s="84" t="s">
        <v>331</v>
      </c>
      <c r="C102" s="78">
        <f>VLOOKUP(GroupVertices[[#This Row],[Vertex]],Vertices[],MATCH("ID",Vertices[[#Headers],[Vertex]:[Vertex Content Word Count]],0),FALSE)</f>
        <v>133</v>
      </c>
    </row>
    <row r="103" spans="1:3" ht="15">
      <c r="A103" s="78" t="s">
        <v>2323</v>
      </c>
      <c r="B103" s="84" t="s">
        <v>300</v>
      </c>
      <c r="C103" s="78">
        <f>VLOOKUP(GroupVertices[[#This Row],[Vertex]],Vertices[],MATCH("ID",Vertices[[#Headers],[Vertex]:[Vertex Content Word Count]],0),FALSE)</f>
        <v>101</v>
      </c>
    </row>
    <row r="104" spans="1:3" ht="15">
      <c r="A104" s="78" t="s">
        <v>2323</v>
      </c>
      <c r="B104" s="84" t="s">
        <v>326</v>
      </c>
      <c r="C104" s="78">
        <f>VLOOKUP(GroupVertices[[#This Row],[Vertex]],Vertices[],MATCH("ID",Vertices[[#Headers],[Vertex]:[Vertex Content Word Count]],0),FALSE)</f>
        <v>130</v>
      </c>
    </row>
    <row r="105" spans="1:3" ht="15">
      <c r="A105" s="78" t="s">
        <v>2323</v>
      </c>
      <c r="B105" s="84" t="s">
        <v>321</v>
      </c>
      <c r="C105" s="78">
        <f>VLOOKUP(GroupVertices[[#This Row],[Vertex]],Vertices[],MATCH("ID",Vertices[[#Headers],[Vertex]:[Vertex Content Word Count]],0),FALSE)</f>
        <v>126</v>
      </c>
    </row>
    <row r="106" spans="1:3" ht="15">
      <c r="A106" s="78" t="s">
        <v>2323</v>
      </c>
      <c r="B106" s="84" t="s">
        <v>319</v>
      </c>
      <c r="C106" s="78">
        <f>VLOOKUP(GroupVertices[[#This Row],[Vertex]],Vertices[],MATCH("ID",Vertices[[#Headers],[Vertex]:[Vertex Content Word Count]],0),FALSE)</f>
        <v>124</v>
      </c>
    </row>
    <row r="107" spans="1:3" ht="15">
      <c r="A107" s="78" t="s">
        <v>2323</v>
      </c>
      <c r="B107" s="84" t="s">
        <v>318</v>
      </c>
      <c r="C107" s="78">
        <f>VLOOKUP(GroupVertices[[#This Row],[Vertex]],Vertices[],MATCH("ID",Vertices[[#Headers],[Vertex]:[Vertex Content Word Count]],0),FALSE)</f>
        <v>123</v>
      </c>
    </row>
    <row r="108" spans="1:3" ht="15">
      <c r="A108" s="78" t="s">
        <v>2323</v>
      </c>
      <c r="B108" s="84" t="s">
        <v>317</v>
      </c>
      <c r="C108" s="78">
        <f>VLOOKUP(GroupVertices[[#This Row],[Vertex]],Vertices[],MATCH("ID",Vertices[[#Headers],[Vertex]:[Vertex Content Word Count]],0),FALSE)</f>
        <v>122</v>
      </c>
    </row>
    <row r="109" spans="1:3" ht="15">
      <c r="A109" s="78" t="s">
        <v>2323</v>
      </c>
      <c r="B109" s="84" t="s">
        <v>316</v>
      </c>
      <c r="C109" s="78">
        <f>VLOOKUP(GroupVertices[[#This Row],[Vertex]],Vertices[],MATCH("ID",Vertices[[#Headers],[Vertex]:[Vertex Content Word Count]],0),FALSE)</f>
        <v>120</v>
      </c>
    </row>
    <row r="110" spans="1:3" ht="15">
      <c r="A110" s="78" t="s">
        <v>2323</v>
      </c>
      <c r="B110" s="84" t="s">
        <v>303</v>
      </c>
      <c r="C110" s="78">
        <f>VLOOKUP(GroupVertices[[#This Row],[Vertex]],Vertices[],MATCH("ID",Vertices[[#Headers],[Vertex]:[Vertex Content Word Count]],0),FALSE)</f>
        <v>105</v>
      </c>
    </row>
    <row r="111" spans="1:3" ht="15">
      <c r="A111" s="78" t="s">
        <v>2323</v>
      </c>
      <c r="B111" s="84" t="s">
        <v>301</v>
      </c>
      <c r="C111" s="78">
        <f>VLOOKUP(GroupVertices[[#This Row],[Vertex]],Vertices[],MATCH("ID",Vertices[[#Headers],[Vertex]:[Vertex Content Word Count]],0),FALSE)</f>
        <v>103</v>
      </c>
    </row>
    <row r="112" spans="1:3" ht="15">
      <c r="A112" s="78" t="s">
        <v>2323</v>
      </c>
      <c r="B112" s="84" t="s">
        <v>378</v>
      </c>
      <c r="C112" s="78">
        <f>VLOOKUP(GroupVertices[[#This Row],[Vertex]],Vertices[],MATCH("ID",Vertices[[#Headers],[Vertex]:[Vertex Content Word Count]],0),FALSE)</f>
        <v>102</v>
      </c>
    </row>
    <row r="113" spans="1:3" ht="15">
      <c r="A113" s="78" t="s">
        <v>2324</v>
      </c>
      <c r="B113" s="84" t="s">
        <v>226</v>
      </c>
      <c r="C113" s="78">
        <f>VLOOKUP(GroupVertices[[#This Row],[Vertex]],Vertices[],MATCH("ID",Vertices[[#Headers],[Vertex]:[Vertex Content Word Count]],0),FALSE)</f>
        <v>23</v>
      </c>
    </row>
    <row r="114" spans="1:3" ht="15">
      <c r="A114" s="78" t="s">
        <v>2324</v>
      </c>
      <c r="B114" s="84" t="s">
        <v>230</v>
      </c>
      <c r="C114" s="78">
        <f>VLOOKUP(GroupVertices[[#This Row],[Vertex]],Vertices[],MATCH("ID",Vertices[[#Headers],[Vertex]:[Vertex Content Word Count]],0),FALSE)</f>
        <v>11</v>
      </c>
    </row>
    <row r="115" spans="1:3" ht="15">
      <c r="A115" s="78" t="s">
        <v>2324</v>
      </c>
      <c r="B115" s="84" t="s">
        <v>231</v>
      </c>
      <c r="C115" s="78">
        <f>VLOOKUP(GroupVertices[[#This Row],[Vertex]],Vertices[],MATCH("ID",Vertices[[#Headers],[Vertex]:[Vertex Content Word Count]],0),FALSE)</f>
        <v>10</v>
      </c>
    </row>
    <row r="116" spans="1:3" ht="15">
      <c r="A116" s="78" t="s">
        <v>2324</v>
      </c>
      <c r="B116" s="84" t="s">
        <v>222</v>
      </c>
      <c r="C116" s="78">
        <f>VLOOKUP(GroupVertices[[#This Row],[Vertex]],Vertices[],MATCH("ID",Vertices[[#Headers],[Vertex]:[Vertex Content Word Count]],0),FALSE)</f>
        <v>17</v>
      </c>
    </row>
    <row r="117" spans="1:3" ht="15">
      <c r="A117" s="78" t="s">
        <v>2324</v>
      </c>
      <c r="B117" s="84" t="s">
        <v>221</v>
      </c>
      <c r="C117" s="78">
        <f>VLOOKUP(GroupVertices[[#This Row],[Vertex]],Vertices[],MATCH("ID",Vertices[[#Headers],[Vertex]:[Vertex Content Word Count]],0),FALSE)</f>
        <v>16</v>
      </c>
    </row>
    <row r="118" spans="1:3" ht="15">
      <c r="A118" s="78" t="s">
        <v>2324</v>
      </c>
      <c r="B118" s="84" t="s">
        <v>219</v>
      </c>
      <c r="C118" s="78">
        <f>VLOOKUP(GroupVertices[[#This Row],[Vertex]],Vertices[],MATCH("ID",Vertices[[#Headers],[Vertex]:[Vertex Content Word Count]],0),FALSE)</f>
        <v>13</v>
      </c>
    </row>
    <row r="119" spans="1:3" ht="15">
      <c r="A119" s="78" t="s">
        <v>2324</v>
      </c>
      <c r="B119" s="84" t="s">
        <v>218</v>
      </c>
      <c r="C119" s="78">
        <f>VLOOKUP(GroupVertices[[#This Row],[Vertex]],Vertices[],MATCH("ID",Vertices[[#Headers],[Vertex]:[Vertex Content Word Count]],0),FALSE)</f>
        <v>12</v>
      </c>
    </row>
    <row r="120" spans="1:3" ht="15">
      <c r="A120" s="78" t="s">
        <v>2324</v>
      </c>
      <c r="B120" s="84" t="s">
        <v>217</v>
      </c>
      <c r="C120" s="78">
        <f>VLOOKUP(GroupVertices[[#This Row],[Vertex]],Vertices[],MATCH("ID",Vertices[[#Headers],[Vertex]:[Vertex Content Word Count]],0),FALSE)</f>
        <v>9</v>
      </c>
    </row>
    <row r="121" spans="1:3" ht="15">
      <c r="A121" s="78" t="s">
        <v>2325</v>
      </c>
      <c r="B121" s="84" t="s">
        <v>295</v>
      </c>
      <c r="C121" s="78">
        <f>VLOOKUP(GroupVertices[[#This Row],[Vertex]],Vertices[],MATCH("ID",Vertices[[#Headers],[Vertex]:[Vertex Content Word Count]],0),FALSE)</f>
        <v>96</v>
      </c>
    </row>
    <row r="122" spans="1:3" ht="15">
      <c r="A122" s="78" t="s">
        <v>2325</v>
      </c>
      <c r="B122" s="84" t="s">
        <v>294</v>
      </c>
      <c r="C122" s="78">
        <f>VLOOKUP(GroupVertices[[#This Row],[Vertex]],Vertices[],MATCH("ID",Vertices[[#Headers],[Vertex]:[Vertex Content Word Count]],0),FALSE)</f>
        <v>81</v>
      </c>
    </row>
    <row r="123" spans="1:3" ht="15">
      <c r="A123" s="78" t="s">
        <v>2325</v>
      </c>
      <c r="B123" s="84" t="s">
        <v>293</v>
      </c>
      <c r="C123" s="78">
        <f>VLOOKUP(GroupVertices[[#This Row],[Vertex]],Vertices[],MATCH("ID",Vertices[[#Headers],[Vertex]:[Vertex Content Word Count]],0),FALSE)</f>
        <v>95</v>
      </c>
    </row>
    <row r="124" spans="1:3" ht="15">
      <c r="A124" s="78" t="s">
        <v>2325</v>
      </c>
      <c r="B124" s="84" t="s">
        <v>285</v>
      </c>
      <c r="C124" s="78">
        <f>VLOOKUP(GroupVertices[[#This Row],[Vertex]],Vertices[],MATCH("ID",Vertices[[#Headers],[Vertex]:[Vertex Content Word Count]],0),FALSE)</f>
        <v>88</v>
      </c>
    </row>
    <row r="125" spans="1:3" ht="15">
      <c r="A125" s="78" t="s">
        <v>2325</v>
      </c>
      <c r="B125" s="84" t="s">
        <v>283</v>
      </c>
      <c r="C125" s="78">
        <f>VLOOKUP(GroupVertices[[#This Row],[Vertex]],Vertices[],MATCH("ID",Vertices[[#Headers],[Vertex]:[Vertex Content Word Count]],0),FALSE)</f>
        <v>86</v>
      </c>
    </row>
    <row r="126" spans="1:3" ht="15">
      <c r="A126" s="78" t="s">
        <v>2325</v>
      </c>
      <c r="B126" s="84" t="s">
        <v>280</v>
      </c>
      <c r="C126" s="78">
        <f>VLOOKUP(GroupVertices[[#This Row],[Vertex]],Vertices[],MATCH("ID",Vertices[[#Headers],[Vertex]:[Vertex Content Word Count]],0),FALSE)</f>
        <v>82</v>
      </c>
    </row>
    <row r="127" spans="1:3" ht="15">
      <c r="A127" s="78" t="s">
        <v>2325</v>
      </c>
      <c r="B127" s="84" t="s">
        <v>279</v>
      </c>
      <c r="C127" s="78">
        <f>VLOOKUP(GroupVertices[[#This Row],[Vertex]],Vertices[],MATCH("ID",Vertices[[#Headers],[Vertex]:[Vertex Content Word Count]],0),FALSE)</f>
        <v>80</v>
      </c>
    </row>
    <row r="128" spans="1:3" ht="15">
      <c r="A128" s="78" t="s">
        <v>2326</v>
      </c>
      <c r="B128" s="84" t="s">
        <v>267</v>
      </c>
      <c r="C128" s="78">
        <f>VLOOKUP(GroupVertices[[#This Row],[Vertex]],Vertices[],MATCH("ID",Vertices[[#Headers],[Vertex]:[Vertex Content Word Count]],0),FALSE)</f>
        <v>65</v>
      </c>
    </row>
    <row r="129" spans="1:3" ht="15">
      <c r="A129" s="78" t="s">
        <v>2326</v>
      </c>
      <c r="B129" s="84" t="s">
        <v>266</v>
      </c>
      <c r="C129" s="78">
        <f>VLOOKUP(GroupVertices[[#This Row],[Vertex]],Vertices[],MATCH("ID",Vertices[[#Headers],[Vertex]:[Vertex Content Word Count]],0),FALSE)</f>
        <v>15</v>
      </c>
    </row>
    <row r="130" spans="1:3" ht="15">
      <c r="A130" s="78" t="s">
        <v>2326</v>
      </c>
      <c r="B130" s="84" t="s">
        <v>265</v>
      </c>
      <c r="C130" s="78">
        <f>VLOOKUP(GroupVertices[[#This Row],[Vertex]],Vertices[],MATCH("ID",Vertices[[#Headers],[Vertex]:[Vertex Content Word Count]],0),FALSE)</f>
        <v>64</v>
      </c>
    </row>
    <row r="131" spans="1:3" ht="15">
      <c r="A131" s="78" t="s">
        <v>2326</v>
      </c>
      <c r="B131" s="84" t="s">
        <v>225</v>
      </c>
      <c r="C131" s="78">
        <f>VLOOKUP(GroupVertices[[#This Row],[Vertex]],Vertices[],MATCH("ID",Vertices[[#Headers],[Vertex]:[Vertex Content Word Count]],0),FALSE)</f>
        <v>22</v>
      </c>
    </row>
    <row r="132" spans="1:3" ht="15">
      <c r="A132" s="78" t="s">
        <v>2326</v>
      </c>
      <c r="B132" s="84" t="s">
        <v>224</v>
      </c>
      <c r="C132" s="78">
        <f>VLOOKUP(GroupVertices[[#This Row],[Vertex]],Vertices[],MATCH("ID",Vertices[[#Headers],[Vertex]:[Vertex Content Word Count]],0),FALSE)</f>
        <v>21</v>
      </c>
    </row>
    <row r="133" spans="1:3" ht="15">
      <c r="A133" s="78" t="s">
        <v>2326</v>
      </c>
      <c r="B133" s="84" t="s">
        <v>220</v>
      </c>
      <c r="C133" s="78">
        <f>VLOOKUP(GroupVertices[[#This Row],[Vertex]],Vertices[],MATCH("ID",Vertices[[#Headers],[Vertex]:[Vertex Content Word Count]],0),FALSE)</f>
        <v>14</v>
      </c>
    </row>
    <row r="134" spans="1:3" ht="15">
      <c r="A134" s="78" t="s">
        <v>2327</v>
      </c>
      <c r="B134" s="84" t="s">
        <v>345</v>
      </c>
      <c r="C134" s="78">
        <f>VLOOKUP(GroupVertices[[#This Row],[Vertex]],Vertices[],MATCH("ID",Vertices[[#Headers],[Vertex]:[Vertex Content Word Count]],0),FALSE)</f>
        <v>147</v>
      </c>
    </row>
    <row r="135" spans="1:3" ht="15">
      <c r="A135" s="78" t="s">
        <v>2327</v>
      </c>
      <c r="B135" s="84" t="s">
        <v>344</v>
      </c>
      <c r="C135" s="78">
        <f>VLOOKUP(GroupVertices[[#This Row],[Vertex]],Vertices[],MATCH("ID",Vertices[[#Headers],[Vertex]:[Vertex Content Word Count]],0),FALSE)</f>
        <v>144</v>
      </c>
    </row>
    <row r="136" spans="1:3" ht="15">
      <c r="A136" s="78" t="s">
        <v>2327</v>
      </c>
      <c r="B136" s="84" t="s">
        <v>343</v>
      </c>
      <c r="C136" s="78">
        <f>VLOOKUP(GroupVertices[[#This Row],[Vertex]],Vertices[],MATCH("ID",Vertices[[#Headers],[Vertex]:[Vertex Content Word Count]],0),FALSE)</f>
        <v>146</v>
      </c>
    </row>
    <row r="137" spans="1:3" ht="15">
      <c r="A137" s="78" t="s">
        <v>2327</v>
      </c>
      <c r="B137" s="84" t="s">
        <v>342</v>
      </c>
      <c r="C137" s="78">
        <f>VLOOKUP(GroupVertices[[#This Row],[Vertex]],Vertices[],MATCH("ID",Vertices[[#Headers],[Vertex]:[Vertex Content Word Count]],0),FALSE)</f>
        <v>145</v>
      </c>
    </row>
    <row r="138" spans="1:3" ht="15">
      <c r="A138" s="78" t="s">
        <v>2327</v>
      </c>
      <c r="B138" s="84" t="s">
        <v>341</v>
      </c>
      <c r="C138" s="78">
        <f>VLOOKUP(GroupVertices[[#This Row],[Vertex]],Vertices[],MATCH("ID",Vertices[[#Headers],[Vertex]:[Vertex Content Word Count]],0),FALSE)</f>
        <v>143</v>
      </c>
    </row>
    <row r="139" spans="1:3" ht="15">
      <c r="A139" s="78" t="s">
        <v>2328</v>
      </c>
      <c r="B139" s="84" t="s">
        <v>359</v>
      </c>
      <c r="C139" s="78">
        <f>VLOOKUP(GroupVertices[[#This Row],[Vertex]],Vertices[],MATCH("ID",Vertices[[#Headers],[Vertex]:[Vertex Content Word Count]],0),FALSE)</f>
        <v>164</v>
      </c>
    </row>
    <row r="140" spans="1:3" ht="15">
      <c r="A140" s="78" t="s">
        <v>2328</v>
      </c>
      <c r="B140" s="84" t="s">
        <v>358</v>
      </c>
      <c r="C140" s="78">
        <f>VLOOKUP(GroupVertices[[#This Row],[Vertex]],Vertices[],MATCH("ID",Vertices[[#Headers],[Vertex]:[Vertex Content Word Count]],0),FALSE)</f>
        <v>162</v>
      </c>
    </row>
    <row r="141" spans="1:3" ht="15">
      <c r="A141" s="78" t="s">
        <v>2328</v>
      </c>
      <c r="B141" s="84" t="s">
        <v>384</v>
      </c>
      <c r="C141" s="78">
        <f>VLOOKUP(GroupVertices[[#This Row],[Vertex]],Vertices[],MATCH("ID",Vertices[[#Headers],[Vertex]:[Vertex Content Word Count]],0),FALSE)</f>
        <v>161</v>
      </c>
    </row>
    <row r="142" spans="1:3" ht="15">
      <c r="A142" s="78" t="s">
        <v>2328</v>
      </c>
      <c r="B142" s="84" t="s">
        <v>356</v>
      </c>
      <c r="C142" s="78">
        <f>VLOOKUP(GroupVertices[[#This Row],[Vertex]],Vertices[],MATCH("ID",Vertices[[#Headers],[Vertex]:[Vertex Content Word Count]],0),FALSE)</f>
        <v>160</v>
      </c>
    </row>
    <row r="143" spans="1:3" ht="15">
      <c r="A143" s="78" t="s">
        <v>2329</v>
      </c>
      <c r="B143" s="84" t="s">
        <v>315</v>
      </c>
      <c r="C143" s="78">
        <f>VLOOKUP(GroupVertices[[#This Row],[Vertex]],Vertices[],MATCH("ID",Vertices[[#Headers],[Vertex]:[Vertex Content Word Count]],0),FALSE)</f>
        <v>5</v>
      </c>
    </row>
    <row r="144" spans="1:3" ht="15">
      <c r="A144" s="78" t="s">
        <v>2329</v>
      </c>
      <c r="B144" s="84" t="s">
        <v>380</v>
      </c>
      <c r="C144" s="78">
        <f>VLOOKUP(GroupVertices[[#This Row],[Vertex]],Vertices[],MATCH("ID",Vertices[[#Headers],[Vertex]:[Vertex Content Word Count]],0),FALSE)</f>
        <v>119</v>
      </c>
    </row>
    <row r="145" spans="1:3" ht="15">
      <c r="A145" s="78" t="s">
        <v>2329</v>
      </c>
      <c r="B145" s="84" t="s">
        <v>379</v>
      </c>
      <c r="C145" s="78">
        <f>VLOOKUP(GroupVertices[[#This Row],[Vertex]],Vertices[],MATCH("ID",Vertices[[#Headers],[Vertex]:[Vertex Content Word Count]],0),FALSE)</f>
        <v>118</v>
      </c>
    </row>
    <row r="146" spans="1:3" ht="15">
      <c r="A146" s="78" t="s">
        <v>2329</v>
      </c>
      <c r="B146" s="84" t="s">
        <v>213</v>
      </c>
      <c r="C146" s="78">
        <f>VLOOKUP(GroupVertices[[#This Row],[Vertex]],Vertices[],MATCH("ID",Vertices[[#Headers],[Vertex]:[Vertex Content Word Count]],0),FALSE)</f>
        <v>4</v>
      </c>
    </row>
    <row r="147" spans="1:3" ht="15">
      <c r="A147" s="78" t="s">
        <v>2330</v>
      </c>
      <c r="B147" s="84" t="s">
        <v>354</v>
      </c>
      <c r="C147" s="78">
        <f>VLOOKUP(GroupVertices[[#This Row],[Vertex]],Vertices[],MATCH("ID",Vertices[[#Headers],[Vertex]:[Vertex Content Word Count]],0),FALSE)</f>
        <v>158</v>
      </c>
    </row>
    <row r="148" spans="1:3" ht="15">
      <c r="A148" s="78" t="s">
        <v>2330</v>
      </c>
      <c r="B148" s="84" t="s">
        <v>353</v>
      </c>
      <c r="C148" s="78">
        <f>VLOOKUP(GroupVertices[[#This Row],[Vertex]],Vertices[],MATCH("ID",Vertices[[#Headers],[Vertex]:[Vertex Content Word Count]],0),FALSE)</f>
        <v>157</v>
      </c>
    </row>
    <row r="149" spans="1:3" ht="15">
      <c r="A149" s="78" t="s">
        <v>2330</v>
      </c>
      <c r="B149" s="84" t="s">
        <v>352</v>
      </c>
      <c r="C149" s="78">
        <f>VLOOKUP(GroupVertices[[#This Row],[Vertex]],Vertices[],MATCH("ID",Vertices[[#Headers],[Vertex]:[Vertex Content Word Count]],0),FALSE)</f>
        <v>156</v>
      </c>
    </row>
    <row r="150" spans="1:3" ht="15">
      <c r="A150" s="78" t="s">
        <v>2331</v>
      </c>
      <c r="B150" s="84" t="s">
        <v>260</v>
      </c>
      <c r="C150" s="78">
        <f>VLOOKUP(GroupVertices[[#This Row],[Vertex]],Vertices[],MATCH("ID",Vertices[[#Headers],[Vertex]:[Vertex Content Word Count]],0),FALSE)</f>
        <v>58</v>
      </c>
    </row>
    <row r="151" spans="1:3" ht="15">
      <c r="A151" s="78" t="s">
        <v>2331</v>
      </c>
      <c r="B151" s="84" t="s">
        <v>259</v>
      </c>
      <c r="C151" s="78">
        <f>VLOOKUP(GroupVertices[[#This Row],[Vertex]],Vertices[],MATCH("ID",Vertices[[#Headers],[Vertex]:[Vertex Content Word Count]],0),FALSE)</f>
        <v>57</v>
      </c>
    </row>
    <row r="152" spans="1:3" ht="15">
      <c r="A152" s="78" t="s">
        <v>2331</v>
      </c>
      <c r="B152" s="84" t="s">
        <v>258</v>
      </c>
      <c r="C152" s="78">
        <f>VLOOKUP(GroupVertices[[#This Row],[Vertex]],Vertices[],MATCH("ID",Vertices[[#Headers],[Vertex]:[Vertex Content Word Count]],0),FALSE)</f>
        <v>56</v>
      </c>
    </row>
    <row r="153" spans="1:3" ht="15">
      <c r="A153" s="78" t="s">
        <v>2332</v>
      </c>
      <c r="B153" s="84" t="s">
        <v>223</v>
      </c>
      <c r="C153" s="78">
        <f>VLOOKUP(GroupVertices[[#This Row],[Vertex]],Vertices[],MATCH("ID",Vertices[[#Headers],[Vertex]:[Vertex Content Word Count]],0),FALSE)</f>
        <v>18</v>
      </c>
    </row>
    <row r="154" spans="1:3" ht="15">
      <c r="A154" s="78" t="s">
        <v>2332</v>
      </c>
      <c r="B154" s="84" t="s">
        <v>373</v>
      </c>
      <c r="C154" s="78">
        <f>VLOOKUP(GroupVertices[[#This Row],[Vertex]],Vertices[],MATCH("ID",Vertices[[#Headers],[Vertex]:[Vertex Content Word Count]],0),FALSE)</f>
        <v>20</v>
      </c>
    </row>
    <row r="155" spans="1:3" ht="15">
      <c r="A155" s="78" t="s">
        <v>2332</v>
      </c>
      <c r="B155" s="84" t="s">
        <v>372</v>
      </c>
      <c r="C155" s="78">
        <f>VLOOKUP(GroupVertices[[#This Row],[Vertex]],Vertices[],MATCH("ID",Vertices[[#Headers],[Vertex]:[Vertex Content Word Count]],0),FALSE)</f>
        <v>19</v>
      </c>
    </row>
    <row r="156" spans="1:3" ht="15">
      <c r="A156" s="78" t="s">
        <v>2333</v>
      </c>
      <c r="B156" s="84" t="s">
        <v>348</v>
      </c>
      <c r="C156" s="78">
        <f>VLOOKUP(GroupVertices[[#This Row],[Vertex]],Vertices[],MATCH("ID",Vertices[[#Headers],[Vertex]:[Vertex Content Word Count]],0),FALSE)</f>
        <v>151</v>
      </c>
    </row>
    <row r="157" spans="1:3" ht="15">
      <c r="A157" s="78" t="s">
        <v>2333</v>
      </c>
      <c r="B157" s="84" t="s">
        <v>383</v>
      </c>
      <c r="C157" s="78">
        <f>VLOOKUP(GroupVertices[[#This Row],[Vertex]],Vertices[],MATCH("ID",Vertices[[#Headers],[Vertex]:[Vertex Content Word Count]],0),FALSE)</f>
        <v>152</v>
      </c>
    </row>
    <row r="158" spans="1:3" ht="15">
      <c r="A158" s="78" t="s">
        <v>2334</v>
      </c>
      <c r="B158" s="84" t="s">
        <v>347</v>
      </c>
      <c r="C158" s="78">
        <f>VLOOKUP(GroupVertices[[#This Row],[Vertex]],Vertices[],MATCH("ID",Vertices[[#Headers],[Vertex]:[Vertex Content Word Count]],0),FALSE)</f>
        <v>149</v>
      </c>
    </row>
    <row r="159" spans="1:3" ht="15">
      <c r="A159" s="78" t="s">
        <v>2334</v>
      </c>
      <c r="B159" s="84" t="s">
        <v>382</v>
      </c>
      <c r="C159" s="78">
        <f>VLOOKUP(GroupVertices[[#This Row],[Vertex]],Vertices[],MATCH("ID",Vertices[[#Headers],[Vertex]:[Vertex Content Word Count]],0),FALSE)</f>
        <v>150</v>
      </c>
    </row>
    <row r="160" spans="1:3" ht="15">
      <c r="A160" s="78" t="s">
        <v>2335</v>
      </c>
      <c r="B160" s="84" t="s">
        <v>340</v>
      </c>
      <c r="C160" s="78">
        <f>VLOOKUP(GroupVertices[[#This Row],[Vertex]],Vertices[],MATCH("ID",Vertices[[#Headers],[Vertex]:[Vertex Content Word Count]],0),FALSE)</f>
        <v>141</v>
      </c>
    </row>
    <row r="161" spans="1:3" ht="15">
      <c r="A161" s="78" t="s">
        <v>2335</v>
      </c>
      <c r="B161" s="84" t="s">
        <v>381</v>
      </c>
      <c r="C161" s="78">
        <f>VLOOKUP(GroupVertices[[#This Row],[Vertex]],Vertices[],MATCH("ID",Vertices[[#Headers],[Vertex]:[Vertex Content Word Count]],0),FALSE)</f>
        <v>142</v>
      </c>
    </row>
    <row r="162" spans="1:3" ht="15">
      <c r="A162" s="78" t="s">
        <v>2336</v>
      </c>
      <c r="B162" s="84" t="s">
        <v>271</v>
      </c>
      <c r="C162" s="78">
        <f>VLOOKUP(GroupVertices[[#This Row],[Vertex]],Vertices[],MATCH("ID",Vertices[[#Headers],[Vertex]:[Vertex Content Word Count]],0),FALSE)</f>
        <v>70</v>
      </c>
    </row>
    <row r="163" spans="1:3" ht="15">
      <c r="A163" s="78" t="s">
        <v>2336</v>
      </c>
      <c r="B163" s="84" t="s">
        <v>270</v>
      </c>
      <c r="C163" s="78">
        <f>VLOOKUP(GroupVertices[[#This Row],[Vertex]],Vertices[],MATCH("ID",Vertices[[#Headers],[Vertex]:[Vertex Content Word Count]],0),FALSE)</f>
        <v>69</v>
      </c>
    </row>
    <row r="164" spans="1:3" ht="15">
      <c r="A164" s="78" t="s">
        <v>2337</v>
      </c>
      <c r="B164" s="84" t="s">
        <v>268</v>
      </c>
      <c r="C164" s="78">
        <f>VLOOKUP(GroupVertices[[#This Row],[Vertex]],Vertices[],MATCH("ID",Vertices[[#Headers],[Vertex]:[Vertex Content Word Count]],0),FALSE)</f>
        <v>66</v>
      </c>
    </row>
    <row r="165" spans="1:3" ht="15">
      <c r="A165" s="78" t="s">
        <v>2337</v>
      </c>
      <c r="B165" s="84" t="s">
        <v>377</v>
      </c>
      <c r="C165" s="78">
        <f>VLOOKUP(GroupVertices[[#This Row],[Vertex]],Vertices[],MATCH("ID",Vertices[[#Headers],[Vertex]:[Vertex Content Word Count]],0),FALSE)</f>
        <v>67</v>
      </c>
    </row>
    <row r="166" spans="1:3" ht="15">
      <c r="A166" s="78" t="s">
        <v>2338</v>
      </c>
      <c r="B166" s="84" t="s">
        <v>264</v>
      </c>
      <c r="C166" s="78">
        <f>VLOOKUP(GroupVertices[[#This Row],[Vertex]],Vertices[],MATCH("ID",Vertices[[#Headers],[Vertex]:[Vertex Content Word Count]],0),FALSE)</f>
        <v>62</v>
      </c>
    </row>
    <row r="167" spans="1:3" ht="15">
      <c r="A167" s="78" t="s">
        <v>2338</v>
      </c>
      <c r="B167" s="84" t="s">
        <v>376</v>
      </c>
      <c r="C167" s="78">
        <f>VLOOKUP(GroupVertices[[#This Row],[Vertex]],Vertices[],MATCH("ID",Vertices[[#Headers],[Vertex]:[Vertex Content Word Count]],0),FALSE)</f>
        <v>63</v>
      </c>
    </row>
    <row r="168" spans="1:3" ht="15">
      <c r="A168" s="78" t="s">
        <v>2339</v>
      </c>
      <c r="B168" s="84" t="s">
        <v>263</v>
      </c>
      <c r="C168" s="78">
        <f>VLOOKUP(GroupVertices[[#This Row],[Vertex]],Vertices[],MATCH("ID",Vertices[[#Headers],[Vertex]:[Vertex Content Word Count]],0),FALSE)</f>
        <v>60</v>
      </c>
    </row>
    <row r="169" spans="1:3" ht="15">
      <c r="A169" s="78" t="s">
        <v>2339</v>
      </c>
      <c r="B169" s="84" t="s">
        <v>375</v>
      </c>
      <c r="C169" s="78">
        <f>VLOOKUP(GroupVertices[[#This Row],[Vertex]],Vertices[],MATCH("ID",Vertices[[#Headers],[Vertex]:[Vertex Content Word Count]],0),FALSE)</f>
        <v>61</v>
      </c>
    </row>
    <row r="170" spans="1:3" ht="15">
      <c r="A170" s="78" t="s">
        <v>2340</v>
      </c>
      <c r="B170" s="84" t="s">
        <v>229</v>
      </c>
      <c r="C170" s="78">
        <f>VLOOKUP(GroupVertices[[#This Row],[Vertex]],Vertices[],MATCH("ID",Vertices[[#Headers],[Vertex]:[Vertex Content Word Count]],0),FALSE)</f>
        <v>26</v>
      </c>
    </row>
    <row r="171" spans="1:3" ht="15">
      <c r="A171" s="78" t="s">
        <v>2340</v>
      </c>
      <c r="B171" s="84" t="s">
        <v>374</v>
      </c>
      <c r="C171" s="78">
        <f>VLOOKUP(GroupVertices[[#This Row],[Vertex]],Vertices[],MATCH("ID",Vertices[[#Headers],[Vertex]:[Vertex Content Word Count]],0),FALSE)</f>
        <v>27</v>
      </c>
    </row>
    <row r="172" spans="1:3" ht="15">
      <c r="A172" s="78" t="s">
        <v>2341</v>
      </c>
      <c r="B172" s="84" t="s">
        <v>228</v>
      </c>
      <c r="C172" s="78">
        <f>VLOOKUP(GroupVertices[[#This Row],[Vertex]],Vertices[],MATCH("ID",Vertices[[#Headers],[Vertex]:[Vertex Content Word Count]],0),FALSE)</f>
        <v>25</v>
      </c>
    </row>
    <row r="173" spans="1:3" ht="15">
      <c r="A173" s="78" t="s">
        <v>2341</v>
      </c>
      <c r="B173" s="84" t="s">
        <v>227</v>
      </c>
      <c r="C173" s="78">
        <f>VLOOKUP(GroupVertices[[#This Row],[Vertex]],Vertices[],MATCH("ID",Vertices[[#Headers],[Vertex]:[Vertex Content Word Count]],0),FALSE)</f>
        <v>24</v>
      </c>
    </row>
    <row r="174" spans="1:3" ht="15">
      <c r="A174" s="78" t="s">
        <v>2342</v>
      </c>
      <c r="B174" s="84" t="s">
        <v>216</v>
      </c>
      <c r="C174" s="78">
        <f>VLOOKUP(GroupVertices[[#This Row],[Vertex]],Vertices[],MATCH("ID",Vertices[[#Headers],[Vertex]:[Vertex Content Word Count]],0),FALSE)</f>
        <v>8</v>
      </c>
    </row>
    <row r="175" spans="1:3" ht="15">
      <c r="A175" s="78" t="s">
        <v>2342</v>
      </c>
      <c r="B175" s="84" t="s">
        <v>215</v>
      </c>
      <c r="C175"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3237</v>
      </c>
      <c r="B2" s="34" t="s">
        <v>2280</v>
      </c>
      <c r="D2" s="31">
        <f>MIN(Vertices[Degree])</f>
        <v>0</v>
      </c>
      <c r="E2" s="3">
        <f>COUNTIF(Vertices[Degree],"&gt;= "&amp;D2)-COUNTIF(Vertices[Degree],"&gt;="&amp;D3)</f>
        <v>0</v>
      </c>
      <c r="F2" s="37">
        <f>MIN(Vertices[In-Degree])</f>
        <v>0</v>
      </c>
      <c r="G2" s="38">
        <f>COUNTIF(Vertices[In-Degree],"&gt;= "&amp;F2)-COUNTIF(Vertices[In-Degree],"&gt;="&amp;F3)</f>
        <v>99</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153</v>
      </c>
      <c r="L2" s="37">
        <f>MIN(Vertices[Closeness Centrality])</f>
        <v>0</v>
      </c>
      <c r="M2" s="38">
        <f>COUNTIF(Vertices[Closeness Centrality],"&gt;= "&amp;L2)-COUNTIF(Vertices[Closeness Centrality],"&gt;="&amp;L3)</f>
        <v>64</v>
      </c>
      <c r="N2" s="37">
        <f>MIN(Vertices[Eigenvector Centrality])</f>
        <v>0</v>
      </c>
      <c r="O2" s="38">
        <f>COUNTIF(Vertices[Eigenvector Centrality],"&gt;= "&amp;N2)-COUNTIF(Vertices[Eigenvector Centrality],"&gt;="&amp;N3)</f>
        <v>138</v>
      </c>
      <c r="P2" s="37">
        <f>MIN(Vertices[PageRank])</f>
        <v>0</v>
      </c>
      <c r="Q2" s="38">
        <f>COUNTIF(Vertices[PageRank],"&gt;= "&amp;P2)-COUNTIF(Vertices[PageRank],"&gt;="&amp;P3)</f>
        <v>1</v>
      </c>
      <c r="R2" s="37">
        <f>MIN(Vertices[Clustering Coefficient])</f>
        <v>0</v>
      </c>
      <c r="S2" s="43">
        <f>COUNTIF(Vertices[Clustering Coefficient],"&gt;= "&amp;R2)-COUNTIF(Vertices[Clustering Coefficient],"&gt;="&amp;R3)</f>
        <v>152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0.05454545454545454</v>
      </c>
      <c r="I3" s="40">
        <f>COUNTIF(Vertices[Out-Degree],"&gt;= "&amp;H3)-COUNTIF(Vertices[Out-Degree],"&gt;="&amp;H4)</f>
        <v>0</v>
      </c>
      <c r="J3" s="39">
        <f aca="true" t="shared" si="4" ref="J3:J26">J2+($J$57-$J$2)/BinDivisor</f>
        <v>7.1454545454545455</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47</v>
      </c>
      <c r="N3" s="39">
        <f aca="true" t="shared" si="6" ref="N3:N26">N2+($N$57-$N$2)/BinDivisor</f>
        <v>0.0019992909090909092</v>
      </c>
      <c r="O3" s="40">
        <f>COUNTIF(Vertices[Eigenvector Centrality],"&gt;= "&amp;N3)-COUNTIF(Vertices[Eigenvector Centrality],"&gt;="&amp;N4)</f>
        <v>0</v>
      </c>
      <c r="P3" s="39">
        <f aca="true" t="shared" si="7" ref="P3:P26">P2+($P$57-$P$2)/BinDivisor</f>
        <v>0.1641658909090909</v>
      </c>
      <c r="Q3" s="40">
        <f>COUNTIF(Vertices[PageRank],"&gt;= "&amp;P3)-COUNTIF(Vertices[PageRank],"&gt;="&amp;P4)</f>
        <v>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174</v>
      </c>
      <c r="D4" s="32">
        <f t="shared" si="1"/>
        <v>0</v>
      </c>
      <c r="E4" s="3">
        <f>COUNTIF(Vertices[Degree],"&gt;= "&amp;D4)-COUNTIF(Vertices[Degree],"&gt;="&amp;D5)</f>
        <v>0</v>
      </c>
      <c r="F4" s="37">
        <f t="shared" si="2"/>
        <v>0.6909090909090909</v>
      </c>
      <c r="G4" s="38">
        <f>COUNTIF(Vertices[In-Degree],"&gt;= "&amp;F4)-COUNTIF(Vertices[In-Degree],"&gt;="&amp;F5)</f>
        <v>52</v>
      </c>
      <c r="H4" s="37">
        <f t="shared" si="3"/>
        <v>0.10909090909090909</v>
      </c>
      <c r="I4" s="38">
        <f>COUNTIF(Vertices[Out-Degree],"&gt;= "&amp;H4)-COUNTIF(Vertices[Out-Degree],"&gt;="&amp;H5)</f>
        <v>0</v>
      </c>
      <c r="J4" s="37">
        <f t="shared" si="4"/>
        <v>14.290909090909091</v>
      </c>
      <c r="K4" s="38">
        <f>COUNTIF(Vertices[Betweenness Centrality],"&gt;= "&amp;J4)-COUNTIF(Vertices[Betweenness Centrality],"&gt;="&amp;J5)</f>
        <v>3</v>
      </c>
      <c r="L4" s="37">
        <f t="shared" si="5"/>
        <v>0.03636363636363636</v>
      </c>
      <c r="M4" s="38">
        <f>COUNTIF(Vertices[Closeness Centrality],"&gt;= "&amp;L4)-COUNTIF(Vertices[Closeness Centrality],"&gt;="&amp;L5)</f>
        <v>6</v>
      </c>
      <c r="N4" s="37">
        <f t="shared" si="6"/>
        <v>0.0039985818181818185</v>
      </c>
      <c r="O4" s="38">
        <f>COUNTIF(Vertices[Eigenvector Centrality],"&gt;= "&amp;N4)-COUNTIF(Vertices[Eigenvector Centrality],"&gt;="&amp;N5)</f>
        <v>0</v>
      </c>
      <c r="P4" s="37">
        <f t="shared" si="7"/>
        <v>0.3283317818181818</v>
      </c>
      <c r="Q4" s="38">
        <f>COUNTIF(Vertices[PageRank],"&gt;= "&amp;P4)-COUNTIF(Vertices[PageRank],"&gt;="&amp;P5)</f>
        <v>17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1.0363636363636364</v>
      </c>
      <c r="G5" s="40">
        <f>COUNTIF(Vertices[In-Degree],"&gt;= "&amp;F5)-COUNTIF(Vertices[In-Degree],"&gt;="&amp;F6)</f>
        <v>0</v>
      </c>
      <c r="H5" s="39">
        <f t="shared" si="3"/>
        <v>0.16363636363636364</v>
      </c>
      <c r="I5" s="40">
        <f>COUNTIF(Vertices[Out-Degree],"&gt;= "&amp;H5)-COUNTIF(Vertices[Out-Degree],"&gt;="&amp;H6)</f>
        <v>0</v>
      </c>
      <c r="J5" s="39">
        <f t="shared" si="4"/>
        <v>21.436363636363637</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0.005997872727272728</v>
      </c>
      <c r="O5" s="40">
        <f>COUNTIF(Vertices[Eigenvector Centrality],"&gt;= "&amp;N5)-COUNTIF(Vertices[Eigenvector Centrality],"&gt;="&amp;N6)</f>
        <v>1</v>
      </c>
      <c r="P5" s="39">
        <f t="shared" si="7"/>
        <v>0.4924976727272727</v>
      </c>
      <c r="Q5" s="40">
        <f>COUNTIF(Vertices[PageRank],"&gt;= "&amp;P5)-COUNTIF(Vertices[PageRank],"&gt;="&amp;P6)</f>
        <v>62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184</v>
      </c>
      <c r="D6" s="32">
        <f t="shared" si="1"/>
        <v>0</v>
      </c>
      <c r="E6" s="3">
        <f>COUNTIF(Vertices[Degree],"&gt;= "&amp;D6)-COUNTIF(Vertices[Degree],"&gt;="&amp;D7)</f>
        <v>0</v>
      </c>
      <c r="F6" s="37">
        <f t="shared" si="2"/>
        <v>1.3818181818181818</v>
      </c>
      <c r="G6" s="38">
        <f>COUNTIF(Vertices[In-Degree],"&gt;= "&amp;F6)-COUNTIF(Vertices[In-Degree],"&gt;="&amp;F7)</f>
        <v>0</v>
      </c>
      <c r="H6" s="37">
        <f t="shared" si="3"/>
        <v>0.21818181818181817</v>
      </c>
      <c r="I6" s="38">
        <f>COUNTIF(Vertices[Out-Degree],"&gt;= "&amp;H6)-COUNTIF(Vertices[Out-Degree],"&gt;="&amp;H7)</f>
        <v>0</v>
      </c>
      <c r="J6" s="37">
        <f t="shared" si="4"/>
        <v>28.581818181818182</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0.007997163636363637</v>
      </c>
      <c r="O6" s="38">
        <f>COUNTIF(Vertices[Eigenvector Centrality],"&gt;= "&amp;N6)-COUNTIF(Vertices[Eigenvector Centrality],"&gt;="&amp;N7)</f>
        <v>0</v>
      </c>
      <c r="P6" s="37">
        <f t="shared" si="7"/>
        <v>0.6566635636363636</v>
      </c>
      <c r="Q6" s="38">
        <f>COUNTIF(Vertices[PageRank],"&gt;= "&amp;P6)-COUNTIF(Vertices[PageRank],"&gt;="&amp;P7)</f>
        <v>10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15</v>
      </c>
      <c r="D7" s="32">
        <f t="shared" si="1"/>
        <v>0</v>
      </c>
      <c r="E7" s="3">
        <f>COUNTIF(Vertices[Degree],"&gt;= "&amp;D7)-COUNTIF(Vertices[Degree],"&gt;="&amp;D8)</f>
        <v>0</v>
      </c>
      <c r="F7" s="39">
        <f t="shared" si="2"/>
        <v>1.7272727272727273</v>
      </c>
      <c r="G7" s="40">
        <f>COUNTIF(Vertices[In-Degree],"&gt;= "&amp;F7)-COUNTIF(Vertices[In-Degree],"&gt;="&amp;F8)</f>
        <v>5</v>
      </c>
      <c r="H7" s="39">
        <f t="shared" si="3"/>
        <v>0.2727272727272727</v>
      </c>
      <c r="I7" s="40">
        <f>COUNTIF(Vertices[Out-Degree],"&gt;= "&amp;H7)-COUNTIF(Vertices[Out-Degree],"&gt;="&amp;H8)</f>
        <v>0</v>
      </c>
      <c r="J7" s="39">
        <f t="shared" si="4"/>
        <v>35.72727272727273</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0.009996454545454546</v>
      </c>
      <c r="O7" s="40">
        <f>COUNTIF(Vertices[Eigenvector Centrality],"&gt;= "&amp;N7)-COUNTIF(Vertices[Eigenvector Centrality],"&gt;="&amp;N8)</f>
        <v>0</v>
      </c>
      <c r="P7" s="39">
        <f t="shared" si="7"/>
        <v>0.8208294545454544</v>
      </c>
      <c r="Q7" s="40">
        <f>COUNTIF(Vertices[PageRank],"&gt;= "&amp;P7)-COUNTIF(Vertices[PageRank],"&gt;="&amp;P8)</f>
        <v>4</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199</v>
      </c>
      <c r="D8" s="32">
        <f t="shared" si="1"/>
        <v>0</v>
      </c>
      <c r="E8" s="3">
        <f>COUNTIF(Vertices[Degree],"&gt;= "&amp;D8)-COUNTIF(Vertices[Degree],"&gt;="&amp;D9)</f>
        <v>0</v>
      </c>
      <c r="F8" s="37">
        <f t="shared" si="2"/>
        <v>2.0727272727272728</v>
      </c>
      <c r="G8" s="38">
        <f>COUNTIF(Vertices[In-Degree],"&gt;= "&amp;F8)-COUNTIF(Vertices[In-Degree],"&gt;="&amp;F9)</f>
        <v>0</v>
      </c>
      <c r="H8" s="37">
        <f t="shared" si="3"/>
        <v>0.32727272727272727</v>
      </c>
      <c r="I8" s="38">
        <f>COUNTIF(Vertices[Out-Degree],"&gt;= "&amp;H8)-COUNTIF(Vertices[Out-Degree],"&gt;="&amp;H9)</f>
        <v>0</v>
      </c>
      <c r="J8" s="37">
        <f t="shared" si="4"/>
        <v>42.872727272727275</v>
      </c>
      <c r="K8" s="38">
        <f>COUNTIF(Vertices[Betweenness Centrality],"&gt;= "&amp;J8)-COUNTIF(Vertices[Betweenness Centrality],"&gt;="&amp;J9)</f>
        <v>0</v>
      </c>
      <c r="L8" s="37">
        <f t="shared" si="5"/>
        <v>0.1090909090909091</v>
      </c>
      <c r="M8" s="38">
        <f>COUNTIF(Vertices[Closeness Centrality],"&gt;= "&amp;L8)-COUNTIF(Vertices[Closeness Centrality],"&gt;="&amp;L9)</f>
        <v>5</v>
      </c>
      <c r="N8" s="37">
        <f t="shared" si="6"/>
        <v>0.011995745454545455</v>
      </c>
      <c r="O8" s="38">
        <f>COUNTIF(Vertices[Eigenvector Centrality],"&gt;= "&amp;N8)-COUNTIF(Vertices[Eigenvector Centrality],"&gt;="&amp;N9)</f>
        <v>2</v>
      </c>
      <c r="P8" s="37">
        <f t="shared" si="7"/>
        <v>0.9849953454545453</v>
      </c>
      <c r="Q8" s="38">
        <f>COUNTIF(Vertices[PageRank],"&gt;= "&amp;P8)-COUNTIF(Vertices[PageRank],"&gt;="&amp;P9)</f>
        <v>55</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2.418181818181818</v>
      </c>
      <c r="G9" s="40">
        <f>COUNTIF(Vertices[In-Degree],"&gt;= "&amp;F9)-COUNTIF(Vertices[In-Degree],"&gt;="&amp;F10)</f>
        <v>0</v>
      </c>
      <c r="H9" s="39">
        <f t="shared" si="3"/>
        <v>0.38181818181818183</v>
      </c>
      <c r="I9" s="40">
        <f>COUNTIF(Vertices[Out-Degree],"&gt;= "&amp;H9)-COUNTIF(Vertices[Out-Degree],"&gt;="&amp;H10)</f>
        <v>0</v>
      </c>
      <c r="J9" s="39">
        <f t="shared" si="4"/>
        <v>50.01818181818182</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0.013995036363636365</v>
      </c>
      <c r="O9" s="40">
        <f>COUNTIF(Vertices[Eigenvector Centrality],"&gt;= "&amp;N9)-COUNTIF(Vertices[Eigenvector Centrality],"&gt;="&amp;N10)</f>
        <v>6</v>
      </c>
      <c r="P9" s="39">
        <f t="shared" si="7"/>
        <v>1.149161236363636</v>
      </c>
      <c r="Q9" s="40">
        <f>COUNTIF(Vertices[PageRank],"&gt;= "&amp;P9)-COUNTIF(Vertices[PageRank],"&gt;="&amp;P10)</f>
        <v>6</v>
      </c>
      <c r="R9" s="39">
        <f t="shared" si="8"/>
        <v>0.1272727272727273</v>
      </c>
      <c r="S9" s="44">
        <f>COUNTIF(Vertices[Clustering Coefficient],"&gt;= "&amp;R9)-COUNTIF(Vertices[Clustering Coefficient],"&gt;="&amp;R10)</f>
        <v>2</v>
      </c>
      <c r="T9" s="39" t="e">
        <f ca="1" t="shared" si="9"/>
        <v>#REF!</v>
      </c>
      <c r="U9" s="40" t="e">
        <f ca="1" t="shared" si="0"/>
        <v>#REF!</v>
      </c>
    </row>
    <row r="10" spans="1:21" ht="15">
      <c r="A10" s="34" t="s">
        <v>3238</v>
      </c>
      <c r="B10" s="34">
        <v>3</v>
      </c>
      <c r="D10" s="32">
        <f t="shared" si="1"/>
        <v>0</v>
      </c>
      <c r="E10" s="3">
        <f>COUNTIF(Vertices[Degree],"&gt;= "&amp;D10)-COUNTIF(Vertices[Degree],"&gt;="&amp;D11)</f>
        <v>0</v>
      </c>
      <c r="F10" s="37">
        <f t="shared" si="2"/>
        <v>2.7636363636363637</v>
      </c>
      <c r="G10" s="38">
        <f>COUNTIF(Vertices[In-Degree],"&gt;= "&amp;F10)-COUNTIF(Vertices[In-Degree],"&gt;="&amp;F11)</f>
        <v>3</v>
      </c>
      <c r="H10" s="37">
        <f t="shared" si="3"/>
        <v>0.4363636363636364</v>
      </c>
      <c r="I10" s="38">
        <f>COUNTIF(Vertices[Out-Degree],"&gt;= "&amp;H10)-COUNTIF(Vertices[Out-Degree],"&gt;="&amp;H11)</f>
        <v>0</v>
      </c>
      <c r="J10" s="37">
        <f t="shared" si="4"/>
        <v>57.16363636363637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0.015994327272727274</v>
      </c>
      <c r="O10" s="38">
        <f>COUNTIF(Vertices[Eigenvector Centrality],"&gt;= "&amp;N10)-COUNTIF(Vertices[Eigenvector Centrality],"&gt;="&amp;N11)</f>
        <v>0</v>
      </c>
      <c r="P10" s="37">
        <f t="shared" si="7"/>
        <v>1.313327127272727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3.1090909090909093</v>
      </c>
      <c r="G11" s="40">
        <f>COUNTIF(Vertices[In-Degree],"&gt;= "&amp;F11)-COUNTIF(Vertices[In-Degree],"&gt;="&amp;F12)</f>
        <v>0</v>
      </c>
      <c r="H11" s="39">
        <f t="shared" si="3"/>
        <v>0.49090909090909096</v>
      </c>
      <c r="I11" s="40">
        <f>COUNTIF(Vertices[Out-Degree],"&gt;= "&amp;H11)-COUNTIF(Vertices[Out-Degree],"&gt;="&amp;H12)</f>
        <v>0</v>
      </c>
      <c r="J11" s="39">
        <f t="shared" si="4"/>
        <v>64.30909090909091</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0.01799361818181818</v>
      </c>
      <c r="O11" s="40">
        <f>COUNTIF(Vertices[Eigenvector Centrality],"&gt;= "&amp;N11)-COUNTIF(Vertices[Eigenvector Centrality],"&gt;="&amp;N12)</f>
        <v>0</v>
      </c>
      <c r="P11" s="39">
        <f t="shared" si="7"/>
        <v>1.4774930181818178</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67</v>
      </c>
      <c r="D12" s="32">
        <f t="shared" si="1"/>
        <v>0</v>
      </c>
      <c r="E12" s="3">
        <f>COUNTIF(Vertices[Degree],"&gt;= "&amp;D12)-COUNTIF(Vertices[Degree],"&gt;="&amp;D13)</f>
        <v>0</v>
      </c>
      <c r="F12" s="37">
        <f t="shared" si="2"/>
        <v>3.454545454545455</v>
      </c>
      <c r="G12" s="38">
        <f>COUNTIF(Vertices[In-Degree],"&gt;= "&amp;F12)-COUNTIF(Vertices[In-Degree],"&gt;="&amp;F13)</f>
        <v>0</v>
      </c>
      <c r="H12" s="37">
        <f t="shared" si="3"/>
        <v>0.5454545454545455</v>
      </c>
      <c r="I12" s="38">
        <f>COUNTIF(Vertices[Out-Degree],"&gt;= "&amp;H12)-COUNTIF(Vertices[Out-Degree],"&gt;="&amp;H13)</f>
        <v>0</v>
      </c>
      <c r="J12" s="37">
        <f t="shared" si="4"/>
        <v>71.45454545454545</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0.01999290909090909</v>
      </c>
      <c r="O12" s="38">
        <f>COUNTIF(Vertices[Eigenvector Centrality],"&gt;= "&amp;N12)-COUNTIF(Vertices[Eigenvector Centrality],"&gt;="&amp;N13)</f>
        <v>0</v>
      </c>
      <c r="P12" s="37">
        <f t="shared" si="7"/>
        <v>1.6416589090909086</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385</v>
      </c>
      <c r="B13" s="34">
        <v>124</v>
      </c>
      <c r="D13" s="32">
        <f t="shared" si="1"/>
        <v>0</v>
      </c>
      <c r="E13" s="3">
        <f>COUNTIF(Vertices[Degree],"&gt;= "&amp;D13)-COUNTIF(Vertices[Degree],"&gt;="&amp;D14)</f>
        <v>0</v>
      </c>
      <c r="F13" s="39">
        <f t="shared" si="2"/>
        <v>3.8000000000000007</v>
      </c>
      <c r="G13" s="40">
        <f>COUNTIF(Vertices[In-Degree],"&gt;= "&amp;F13)-COUNTIF(Vertices[In-Degree],"&gt;="&amp;F14)</f>
        <v>3</v>
      </c>
      <c r="H13" s="39">
        <f t="shared" si="3"/>
        <v>0.6000000000000001</v>
      </c>
      <c r="I13" s="40">
        <f>COUNTIF(Vertices[Out-Degree],"&gt;= "&amp;H13)-COUNTIF(Vertices[Out-Degree],"&gt;="&amp;H14)</f>
        <v>0</v>
      </c>
      <c r="J13" s="39">
        <f t="shared" si="4"/>
        <v>78.6</v>
      </c>
      <c r="K13" s="40">
        <f>COUNTIF(Vertices[Betweenness Centrality],"&gt;= "&amp;J13)-COUNTIF(Vertices[Betweenness Centrality],"&gt;="&amp;J14)</f>
        <v>1</v>
      </c>
      <c r="L13" s="39">
        <f t="shared" si="5"/>
        <v>0.20000000000000004</v>
      </c>
      <c r="M13" s="40">
        <f>COUNTIF(Vertices[Closeness Centrality],"&gt;= "&amp;L13)-COUNTIF(Vertices[Closeness Centrality],"&gt;="&amp;L14)</f>
        <v>4</v>
      </c>
      <c r="N13" s="39">
        <f t="shared" si="6"/>
        <v>0.021992199999999996</v>
      </c>
      <c r="O13" s="40">
        <f>COUNTIF(Vertices[Eigenvector Centrality],"&gt;= "&amp;N13)-COUNTIF(Vertices[Eigenvector Centrality],"&gt;="&amp;N14)</f>
        <v>19</v>
      </c>
      <c r="P13" s="39">
        <f t="shared" si="7"/>
        <v>1.8058247999999995</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386</v>
      </c>
      <c r="B14" s="34">
        <v>8</v>
      </c>
      <c r="D14" s="32">
        <f t="shared" si="1"/>
        <v>0</v>
      </c>
      <c r="E14" s="3">
        <f>COUNTIF(Vertices[Degree],"&gt;= "&amp;D14)-COUNTIF(Vertices[Degree],"&gt;="&amp;D15)</f>
        <v>0</v>
      </c>
      <c r="F14" s="37">
        <f t="shared" si="2"/>
        <v>4.145454545454546</v>
      </c>
      <c r="G14" s="38">
        <f>COUNTIF(Vertices[In-Degree],"&gt;= "&amp;F14)-COUNTIF(Vertices[In-Degree],"&gt;="&amp;F15)</f>
        <v>0</v>
      </c>
      <c r="H14" s="37">
        <f t="shared" si="3"/>
        <v>0.6545454545454547</v>
      </c>
      <c r="I14" s="38">
        <f>COUNTIF(Vertices[Out-Degree],"&gt;= "&amp;H14)-COUNTIF(Vertices[Out-Degree],"&gt;="&amp;H15)</f>
        <v>0</v>
      </c>
      <c r="J14" s="37">
        <f t="shared" si="4"/>
        <v>85.74545454545454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0.023991490909090904</v>
      </c>
      <c r="O14" s="38">
        <f>COUNTIF(Vertices[Eigenvector Centrality],"&gt;= "&amp;N14)-COUNTIF(Vertices[Eigenvector Centrality],"&gt;="&amp;N15)</f>
        <v>0</v>
      </c>
      <c r="P14" s="37">
        <f t="shared" si="7"/>
        <v>1.9699906909090903</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4.490909090909092</v>
      </c>
      <c r="G15" s="40">
        <f>COUNTIF(Vertices[In-Degree],"&gt;= "&amp;F15)-COUNTIF(Vertices[In-Degree],"&gt;="&amp;F16)</f>
        <v>0</v>
      </c>
      <c r="H15" s="39">
        <f t="shared" si="3"/>
        <v>0.7090909090909092</v>
      </c>
      <c r="I15" s="40">
        <f>COUNTIF(Vertices[Out-Degree],"&gt;= "&amp;H15)-COUNTIF(Vertices[Out-Degree],"&gt;="&amp;H16)</f>
        <v>0</v>
      </c>
      <c r="J15" s="39">
        <f t="shared" si="4"/>
        <v>92.89090909090908</v>
      </c>
      <c r="K15" s="40">
        <f>COUNTIF(Vertices[Betweenness Centrality],"&gt;= "&amp;J15)-COUNTIF(Vertices[Betweenness Centrality],"&gt;="&amp;J16)</f>
        <v>1</v>
      </c>
      <c r="L15" s="39">
        <f t="shared" si="5"/>
        <v>0.23636363636363641</v>
      </c>
      <c r="M15" s="40">
        <f>COUNTIF(Vertices[Closeness Centrality],"&gt;= "&amp;L15)-COUNTIF(Vertices[Closeness Centrality],"&gt;="&amp;L16)</f>
        <v>3</v>
      </c>
      <c r="N15" s="39">
        <f t="shared" si="6"/>
        <v>0.02599078181818181</v>
      </c>
      <c r="O15" s="40">
        <f>COUNTIF(Vertices[Eigenvector Centrality],"&gt;= "&amp;N15)-COUNTIF(Vertices[Eigenvector Centrality],"&gt;="&amp;N16)</f>
        <v>1</v>
      </c>
      <c r="P15" s="39">
        <f t="shared" si="7"/>
        <v>2.134156581818181</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67</v>
      </c>
      <c r="D16" s="32">
        <f t="shared" si="1"/>
        <v>0</v>
      </c>
      <c r="E16" s="3">
        <f>COUNTIF(Vertices[Degree],"&gt;= "&amp;D16)-COUNTIF(Vertices[Degree],"&gt;="&amp;D17)</f>
        <v>0</v>
      </c>
      <c r="F16" s="37">
        <f t="shared" si="2"/>
        <v>4.836363636363638</v>
      </c>
      <c r="G16" s="38">
        <f>COUNTIF(Vertices[In-Degree],"&gt;= "&amp;F16)-COUNTIF(Vertices[In-Degree],"&gt;="&amp;F17)</f>
        <v>2</v>
      </c>
      <c r="H16" s="37">
        <f t="shared" si="3"/>
        <v>0.7636363636363638</v>
      </c>
      <c r="I16" s="38">
        <f>COUNTIF(Vertices[Out-Degree],"&gt;= "&amp;H16)-COUNTIF(Vertices[Out-Degree],"&gt;="&amp;H17)</f>
        <v>0</v>
      </c>
      <c r="J16" s="37">
        <f t="shared" si="4"/>
        <v>100.03636363636362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0.02799007272727272</v>
      </c>
      <c r="O16" s="38">
        <f>COUNTIF(Vertices[Eigenvector Centrality],"&gt;= "&amp;N16)-COUNTIF(Vertices[Eigenvector Centrality],"&gt;="&amp;N17)</f>
        <v>1</v>
      </c>
      <c r="P16" s="37">
        <f t="shared" si="7"/>
        <v>2.298322472727272</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5.181818181818183</v>
      </c>
      <c r="G17" s="40">
        <f>COUNTIF(Vertices[In-Degree],"&gt;= "&amp;F17)-COUNTIF(Vertices[In-Degree],"&gt;="&amp;F18)</f>
        <v>0</v>
      </c>
      <c r="H17" s="39">
        <f t="shared" si="3"/>
        <v>0.8181818181818183</v>
      </c>
      <c r="I17" s="40">
        <f>COUNTIF(Vertices[Out-Degree],"&gt;= "&amp;H17)-COUNTIF(Vertices[Out-Degree],"&gt;="&amp;H18)</f>
        <v>0</v>
      </c>
      <c r="J17" s="39">
        <f t="shared" si="4"/>
        <v>107.18181818181816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0.029989363636363627</v>
      </c>
      <c r="O17" s="40">
        <f>COUNTIF(Vertices[Eigenvector Centrality],"&gt;= "&amp;N17)-COUNTIF(Vertices[Eigenvector Centrality],"&gt;="&amp;N18)</f>
        <v>0</v>
      </c>
      <c r="P17" s="39">
        <f t="shared" si="7"/>
        <v>2.4624883636363633</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0.015503875968992248</v>
      </c>
      <c r="D18" s="32">
        <f t="shared" si="1"/>
        <v>0</v>
      </c>
      <c r="E18" s="3">
        <f>COUNTIF(Vertices[Degree],"&gt;= "&amp;D18)-COUNTIF(Vertices[Degree],"&gt;="&amp;D19)</f>
        <v>0</v>
      </c>
      <c r="F18" s="37">
        <f t="shared" si="2"/>
        <v>5.527272727272729</v>
      </c>
      <c r="G18" s="38">
        <f>COUNTIF(Vertices[In-Degree],"&gt;= "&amp;F18)-COUNTIF(Vertices[In-Degree],"&gt;="&amp;F19)</f>
        <v>0</v>
      </c>
      <c r="H18" s="37">
        <f t="shared" si="3"/>
        <v>0.8727272727272729</v>
      </c>
      <c r="I18" s="38">
        <f>COUNTIF(Vertices[Out-Degree],"&gt;= "&amp;H18)-COUNTIF(Vertices[Out-Degree],"&gt;="&amp;H19)</f>
        <v>0</v>
      </c>
      <c r="J18" s="37">
        <f t="shared" si="4"/>
        <v>114.3272727272727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0.031988654545454534</v>
      </c>
      <c r="O18" s="38">
        <f>COUNTIF(Vertices[Eigenvector Centrality],"&gt;= "&amp;N18)-COUNTIF(Vertices[Eigenvector Centrality],"&gt;="&amp;N19)</f>
        <v>1</v>
      </c>
      <c r="P18" s="37">
        <f t="shared" si="7"/>
        <v>2.6266542545454543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0.030534351145038167</v>
      </c>
      <c r="D19" s="32">
        <f t="shared" si="1"/>
        <v>0</v>
      </c>
      <c r="E19" s="3">
        <f>COUNTIF(Vertices[Degree],"&gt;= "&amp;D19)-COUNTIF(Vertices[Degree],"&gt;="&amp;D20)</f>
        <v>0</v>
      </c>
      <c r="F19" s="39">
        <f t="shared" si="2"/>
        <v>5.872727272727275</v>
      </c>
      <c r="G19" s="40">
        <f>COUNTIF(Vertices[In-Degree],"&gt;= "&amp;F19)-COUNTIF(Vertices[In-Degree],"&gt;="&amp;F20)</f>
        <v>1</v>
      </c>
      <c r="H19" s="39">
        <f t="shared" si="3"/>
        <v>0.9272727272727275</v>
      </c>
      <c r="I19" s="40">
        <f>COUNTIF(Vertices[Out-Degree],"&gt;= "&amp;H19)-COUNTIF(Vertices[Out-Degree],"&gt;="&amp;H20)</f>
        <v>0</v>
      </c>
      <c r="J19" s="39">
        <f t="shared" si="4"/>
        <v>121.47272727272724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0.03398794545454544</v>
      </c>
      <c r="O19" s="40">
        <f>COUNTIF(Vertices[Eigenvector Centrality],"&gt;= "&amp;N19)-COUNTIF(Vertices[Eigenvector Centrality],"&gt;="&amp;N20)</f>
        <v>0</v>
      </c>
      <c r="P19" s="39">
        <f t="shared" si="7"/>
        <v>2.7908201454545454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6.2181818181818205</v>
      </c>
      <c r="G20" s="38">
        <f>COUNTIF(Vertices[In-Degree],"&gt;= "&amp;F20)-COUNTIF(Vertices[In-Degree],"&gt;="&amp;F21)</f>
        <v>0</v>
      </c>
      <c r="H20" s="37">
        <f t="shared" si="3"/>
        <v>0.981818181818182</v>
      </c>
      <c r="I20" s="38">
        <f>COUNTIF(Vertices[Out-Degree],"&gt;= "&amp;H20)-COUNTIF(Vertices[Out-Degree],"&gt;="&amp;H21)</f>
        <v>134</v>
      </c>
      <c r="J20" s="37">
        <f t="shared" si="4"/>
        <v>128.6181818181818</v>
      </c>
      <c r="K20" s="38">
        <f>COUNTIF(Vertices[Betweenness Centrality],"&gt;= "&amp;J20)-COUNTIF(Vertices[Betweenness Centrality],"&gt;="&amp;J21)</f>
        <v>1</v>
      </c>
      <c r="L20" s="37">
        <f t="shared" si="5"/>
        <v>0.3272727272727273</v>
      </c>
      <c r="M20" s="38">
        <f>COUNTIF(Vertices[Closeness Centrality],"&gt;= "&amp;L20)-COUNTIF(Vertices[Closeness Centrality],"&gt;="&amp;L21)</f>
        <v>9</v>
      </c>
      <c r="N20" s="37">
        <f t="shared" si="6"/>
        <v>0.03598723636363635</v>
      </c>
      <c r="O20" s="38">
        <f>COUNTIF(Vertices[Eigenvector Centrality],"&gt;= "&amp;N20)-COUNTIF(Vertices[Eigenvector Centrality],"&gt;="&amp;N21)</f>
        <v>1</v>
      </c>
      <c r="P20" s="37">
        <f t="shared" si="7"/>
        <v>2.9549860363636364</v>
      </c>
      <c r="Q20" s="38">
        <f>COUNTIF(Vertices[PageRank],"&gt;= "&amp;P20)-COUNTIF(Vertices[PageRank],"&gt;="&amp;P21)</f>
        <v>1</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63</v>
      </c>
      <c r="D21" s="32">
        <f t="shared" si="1"/>
        <v>0</v>
      </c>
      <c r="E21" s="3">
        <f>COUNTIF(Vertices[Degree],"&gt;= "&amp;D21)-COUNTIF(Vertices[Degree],"&gt;="&amp;D22)</f>
        <v>0</v>
      </c>
      <c r="F21" s="39">
        <f t="shared" si="2"/>
        <v>6.563636363636366</v>
      </c>
      <c r="G21" s="40">
        <f>COUNTIF(Vertices[In-Degree],"&gt;= "&amp;F21)-COUNTIF(Vertices[In-Degree],"&gt;="&amp;F22)</f>
        <v>0</v>
      </c>
      <c r="H21" s="39">
        <f t="shared" si="3"/>
        <v>1.0363636363636366</v>
      </c>
      <c r="I21" s="40">
        <f>COUNTIF(Vertices[Out-Degree],"&gt;= "&amp;H21)-COUNTIF(Vertices[Out-Degree],"&gt;="&amp;H22)</f>
        <v>0</v>
      </c>
      <c r="J21" s="39">
        <f t="shared" si="4"/>
        <v>135.76363636363635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0.03798652727272726</v>
      </c>
      <c r="O21" s="40">
        <f>COUNTIF(Vertices[Eigenvector Centrality],"&gt;= "&amp;N21)-COUNTIF(Vertices[Eigenvector Centrality],"&gt;="&amp;N22)</f>
        <v>0</v>
      </c>
      <c r="P21" s="39">
        <f t="shared" si="7"/>
        <v>3.1191519272727275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41</v>
      </c>
      <c r="D22" s="32">
        <f t="shared" si="1"/>
        <v>0</v>
      </c>
      <c r="E22" s="3">
        <f>COUNTIF(Vertices[Degree],"&gt;= "&amp;D22)-COUNTIF(Vertices[Degree],"&gt;="&amp;D23)</f>
        <v>0</v>
      </c>
      <c r="F22" s="37">
        <f t="shared" si="2"/>
        <v>6.909090909090912</v>
      </c>
      <c r="G22" s="38">
        <f>COUNTIF(Vertices[In-Degree],"&gt;= "&amp;F22)-COUNTIF(Vertices[In-Degree],"&gt;="&amp;F23)</f>
        <v>1</v>
      </c>
      <c r="H22" s="37">
        <f t="shared" si="3"/>
        <v>1.090909090909091</v>
      </c>
      <c r="I22" s="38">
        <f>COUNTIF(Vertices[Out-Degree],"&gt;= "&amp;H22)-COUNTIF(Vertices[Out-Degree],"&gt;="&amp;H23)</f>
        <v>0</v>
      </c>
      <c r="J22" s="37">
        <f t="shared" si="4"/>
        <v>142.9090909090909</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0.039985818181818164</v>
      </c>
      <c r="O22" s="38">
        <f>COUNTIF(Vertices[Eigenvector Centrality],"&gt;= "&amp;N22)-COUNTIF(Vertices[Eigenvector Centrality],"&gt;="&amp;N23)</f>
        <v>0</v>
      </c>
      <c r="P22" s="37">
        <f t="shared" si="7"/>
        <v>3.2833178181818186</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26</v>
      </c>
      <c r="D23" s="32">
        <f t="shared" si="1"/>
        <v>0</v>
      </c>
      <c r="E23" s="3">
        <f>COUNTIF(Vertices[Degree],"&gt;= "&amp;D23)-COUNTIF(Vertices[Degree],"&gt;="&amp;D24)</f>
        <v>0</v>
      </c>
      <c r="F23" s="39">
        <f t="shared" si="2"/>
        <v>7.2545454545454575</v>
      </c>
      <c r="G23" s="40">
        <f>COUNTIF(Vertices[In-Degree],"&gt;= "&amp;F23)-COUNTIF(Vertices[In-Degree],"&gt;="&amp;F24)</f>
        <v>0</v>
      </c>
      <c r="H23" s="39">
        <f t="shared" si="3"/>
        <v>1.1454545454545455</v>
      </c>
      <c r="I23" s="40">
        <f>COUNTIF(Vertices[Out-Degree],"&gt;= "&amp;H23)-COUNTIF(Vertices[Out-Degree],"&gt;="&amp;H24)</f>
        <v>0</v>
      </c>
      <c r="J23" s="39">
        <f t="shared" si="4"/>
        <v>150.05454545454546</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0.04198510909090907</v>
      </c>
      <c r="O23" s="40">
        <f>COUNTIF(Vertices[Eigenvector Centrality],"&gt;= "&amp;N23)-COUNTIF(Vertices[Eigenvector Centrality],"&gt;="&amp;N24)</f>
        <v>0</v>
      </c>
      <c r="P23" s="39">
        <f t="shared" si="7"/>
        <v>3.4474837090909096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32</v>
      </c>
      <c r="D24" s="32">
        <f t="shared" si="1"/>
        <v>0</v>
      </c>
      <c r="E24" s="3">
        <f>COUNTIF(Vertices[Degree],"&gt;= "&amp;D24)-COUNTIF(Vertices[Degree],"&gt;="&amp;D25)</f>
        <v>0</v>
      </c>
      <c r="F24" s="37">
        <f t="shared" si="2"/>
        <v>7.600000000000003</v>
      </c>
      <c r="G24" s="38">
        <f>COUNTIF(Vertices[In-Degree],"&gt;= "&amp;F24)-COUNTIF(Vertices[In-Degree],"&gt;="&amp;F25)</f>
        <v>0</v>
      </c>
      <c r="H24" s="37">
        <f t="shared" si="3"/>
        <v>1.2</v>
      </c>
      <c r="I24" s="38">
        <f>COUNTIF(Vertices[Out-Degree],"&gt;= "&amp;H24)-COUNTIF(Vertices[Out-Degree],"&gt;="&amp;H25)</f>
        <v>0</v>
      </c>
      <c r="J24" s="37">
        <f t="shared" si="4"/>
        <v>157.20000000000002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0.04398439999999998</v>
      </c>
      <c r="O24" s="38">
        <f>COUNTIF(Vertices[Eigenvector Centrality],"&gt;= "&amp;N24)-COUNTIF(Vertices[Eigenvector Centrality],"&gt;="&amp;N25)</f>
        <v>0</v>
      </c>
      <c r="P24" s="37">
        <f t="shared" si="7"/>
        <v>3.6116496000000007</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7.945454545454549</v>
      </c>
      <c r="G25" s="40">
        <f>COUNTIF(Vertices[In-Degree],"&gt;= "&amp;F25)-COUNTIF(Vertices[In-Degree],"&gt;="&amp;F26)</f>
        <v>4</v>
      </c>
      <c r="H25" s="39">
        <f t="shared" si="3"/>
        <v>1.2545454545454544</v>
      </c>
      <c r="I25" s="40">
        <f>COUNTIF(Vertices[Out-Degree],"&gt;= "&amp;H25)-COUNTIF(Vertices[Out-Degree],"&gt;="&amp;H26)</f>
        <v>0</v>
      </c>
      <c r="J25" s="39">
        <f t="shared" si="4"/>
        <v>164.34545454545457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0.04598369090909089</v>
      </c>
      <c r="O25" s="40">
        <f>COUNTIF(Vertices[Eigenvector Centrality],"&gt;= "&amp;N25)-COUNTIF(Vertices[Eigenvector Centrality],"&gt;="&amp;N26)</f>
        <v>0</v>
      </c>
      <c r="P25" s="39">
        <f t="shared" si="7"/>
        <v>3.7758154909090917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8.290909090909095</v>
      </c>
      <c r="G26" s="38">
        <f>COUNTIF(Vertices[In-Degree],"&gt;= "&amp;F26)-COUNTIF(Vertices[In-Degree],"&gt;="&amp;F28)</f>
        <v>0</v>
      </c>
      <c r="H26" s="37">
        <f t="shared" si="3"/>
        <v>1.3090909090909089</v>
      </c>
      <c r="I26" s="38">
        <f>COUNTIF(Vertices[Out-Degree],"&gt;= "&amp;H26)-COUNTIF(Vertices[Out-Degree],"&gt;="&amp;H28)</f>
        <v>0</v>
      </c>
      <c r="J26" s="37">
        <f t="shared" si="4"/>
        <v>171.49090909090913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0.047982981818181794</v>
      </c>
      <c r="O26" s="38">
        <f>COUNTIF(Vertices[Eigenvector Centrality],"&gt;= "&amp;N26)-COUNTIF(Vertices[Eigenvector Centrality],"&gt;="&amp;N28)</f>
        <v>0</v>
      </c>
      <c r="P26" s="37">
        <f t="shared" si="7"/>
        <v>3.939981381818183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2.121212</v>
      </c>
      <c r="D27" s="32"/>
      <c r="E27" s="3">
        <f>COUNTIF(Vertices[Degree],"&gt;= "&amp;D27)-COUNTIF(Vertices[Degree],"&gt;="&amp;D28)</f>
        <v>0</v>
      </c>
      <c r="F27" s="61"/>
      <c r="G27" s="62">
        <f>COUNTIF(Vertices[In-Degree],"&gt;= "&amp;F27)-COUNTIF(Vertices[In-Degree],"&gt;="&amp;F28)</f>
        <v>-4</v>
      </c>
      <c r="H27" s="61"/>
      <c r="I27" s="62">
        <f>COUNTIF(Vertices[Out-Degree],"&gt;= "&amp;H27)-COUNTIF(Vertices[Out-Degree],"&gt;="&amp;H28)</f>
        <v>-26</v>
      </c>
      <c r="J27" s="61"/>
      <c r="K27" s="62">
        <f>COUNTIF(Vertices[Betweenness Centrality],"&gt;= "&amp;J27)-COUNTIF(Vertices[Betweenness Centrality],"&gt;="&amp;J28)</f>
        <v>-4</v>
      </c>
      <c r="L27" s="61"/>
      <c r="M27" s="62">
        <f>COUNTIF(Vertices[Closeness Centrality],"&gt;= "&amp;L27)-COUNTIF(Vertices[Closeness Centrality],"&gt;="&amp;L28)</f>
        <v>-23</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1.3636363636363633</v>
      </c>
      <c r="I28" s="40">
        <f>COUNTIF(Vertices[Out-Degree],"&gt;= "&amp;H28)-COUNTIF(Vertices[Out-Degree],"&gt;="&amp;H40)</f>
        <v>0</v>
      </c>
      <c r="J28" s="39">
        <f>J26+($J$57-$J$2)/BinDivisor</f>
        <v>178.63636363636368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0.0499822727272727</v>
      </c>
      <c r="O28" s="40">
        <f>COUNTIF(Vertices[Eigenvector Centrality],"&gt;= "&amp;N28)-COUNTIF(Vertices[Eigenvector Centrality],"&gt;="&amp;N40)</f>
        <v>0</v>
      </c>
      <c r="P28" s="39">
        <f>P26+($P$57-$P$2)/BinDivisor</f>
        <v>4.104147272727274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0.004351870307620756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3239</v>
      </c>
      <c r="B30" s="34">
        <v>0.725291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3240</v>
      </c>
      <c r="B32" s="34" t="s">
        <v>3241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-26</v>
      </c>
      <c r="J38" s="61"/>
      <c r="K38" s="62">
        <f>COUNTIF(Vertices[Betweenness Centrality],"&gt;= "&amp;J38)-COUNTIF(Vertices[Betweenness Centrality],"&gt;="&amp;J40)</f>
        <v>-4</v>
      </c>
      <c r="L38" s="61"/>
      <c r="M38" s="62">
        <f>COUNTIF(Vertices[Closeness Centrality],"&gt;= "&amp;L38)-COUNTIF(Vertices[Closeness Centrality],"&gt;="&amp;L40)</f>
        <v>-23</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-26</v>
      </c>
      <c r="J39" s="61"/>
      <c r="K39" s="62">
        <f>COUNTIF(Vertices[Betweenness Centrality],"&gt;= "&amp;J39)-COUNTIF(Vertices[Betweenness Centrality],"&gt;="&amp;J40)</f>
        <v>-4</v>
      </c>
      <c r="L39" s="61"/>
      <c r="M39" s="62">
        <f>COUNTIF(Vertices[Closeness Centrality],"&gt;= "&amp;L39)-COUNTIF(Vertices[Closeness Centrality],"&gt;="&amp;L40)</f>
        <v>-23</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1.4181818181818178</v>
      </c>
      <c r="I40" s="38">
        <f>COUNTIF(Vertices[Out-Degree],"&gt;= "&amp;H40)-COUNTIF(Vertices[Out-Degree],"&gt;="&amp;H41)</f>
        <v>0</v>
      </c>
      <c r="J40" s="37">
        <f>J28+($J$57-$J$2)/BinDivisor</f>
        <v>185.78181818181824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0.05198156363636361</v>
      </c>
      <c r="O40" s="38">
        <f>COUNTIF(Vertices[Eigenvector Centrality],"&gt;= "&amp;N40)-COUNTIF(Vertices[Eigenvector Centrality],"&gt;="&amp;N41)</f>
        <v>0</v>
      </c>
      <c r="P40" s="37">
        <f>P28+($P$57-$P$2)/BinDivisor</f>
        <v>4.268313163636365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1.4727272727272722</v>
      </c>
      <c r="I41" s="40">
        <f>COUNTIF(Vertices[Out-Degree],"&gt;= "&amp;H41)-COUNTIF(Vertices[Out-Degree],"&gt;="&amp;H42)</f>
        <v>0</v>
      </c>
      <c r="J41" s="39">
        <f aca="true" t="shared" si="13" ref="J41:J56">J40+($J$57-$J$2)/BinDivisor</f>
        <v>192.9272727272728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0.05398085454545452</v>
      </c>
      <c r="O41" s="40">
        <f>COUNTIF(Vertices[Eigenvector Centrality],"&gt;= "&amp;N41)-COUNTIF(Vertices[Eigenvector Centrality],"&gt;="&amp;N42)</f>
        <v>0</v>
      </c>
      <c r="P41" s="39">
        <f aca="true" t="shared" si="16" ref="P41:P56">P40+($P$57-$P$2)/BinDivisor</f>
        <v>4.432479054545456</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1</v>
      </c>
      <c r="H42" s="37">
        <f t="shared" si="12"/>
        <v>1.5272727272727267</v>
      </c>
      <c r="I42" s="38">
        <f>COUNTIF(Vertices[Out-Degree],"&gt;= "&amp;H42)-COUNTIF(Vertices[Out-Degree],"&gt;="&amp;H43)</f>
        <v>0</v>
      </c>
      <c r="J42" s="37">
        <f t="shared" si="13"/>
        <v>200.07272727272735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0.055980145454545424</v>
      </c>
      <c r="O42" s="38">
        <f>COUNTIF(Vertices[Eigenvector Centrality],"&gt;= "&amp;N42)-COUNTIF(Vertices[Eigenvector Centrality],"&gt;="&amp;N43)</f>
        <v>0</v>
      </c>
      <c r="P42" s="37">
        <f t="shared" si="16"/>
        <v>4.596644945454547</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1.5818181818181811</v>
      </c>
      <c r="I43" s="40">
        <f>COUNTIF(Vertices[Out-Degree],"&gt;= "&amp;H43)-COUNTIF(Vertices[Out-Degree],"&gt;="&amp;H44)</f>
        <v>0</v>
      </c>
      <c r="J43" s="39">
        <f t="shared" si="13"/>
        <v>207.2181818181819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0.05797943636363633</v>
      </c>
      <c r="O43" s="40">
        <f>COUNTIF(Vertices[Eigenvector Centrality],"&gt;= "&amp;N43)-COUNTIF(Vertices[Eigenvector Centrality],"&gt;="&amp;N44)</f>
        <v>0</v>
      </c>
      <c r="P43" s="39">
        <f t="shared" si="16"/>
        <v>4.760810836363638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1.6363636363636356</v>
      </c>
      <c r="I44" s="38">
        <f>COUNTIF(Vertices[Out-Degree],"&gt;= "&amp;H44)-COUNTIF(Vertices[Out-Degree],"&gt;="&amp;H45)</f>
        <v>0</v>
      </c>
      <c r="J44" s="37">
        <f t="shared" si="13"/>
        <v>214.36363636363646</v>
      </c>
      <c r="K44" s="38">
        <f>COUNTIF(Vertices[Betweenness Centrality],"&gt;= "&amp;J44)-COUNTIF(Vertices[Betweenness Centrality],"&gt;="&amp;J45)</f>
        <v>1</v>
      </c>
      <c r="L44" s="37">
        <f t="shared" si="14"/>
        <v>0.5454545454545455</v>
      </c>
      <c r="M44" s="38">
        <f>COUNTIF(Vertices[Closeness Centrality],"&gt;= "&amp;L44)-COUNTIF(Vertices[Closeness Centrality],"&gt;="&amp;L45)</f>
        <v>0</v>
      </c>
      <c r="N44" s="37">
        <f t="shared" si="15"/>
        <v>0.05997872727272724</v>
      </c>
      <c r="O44" s="38">
        <f>COUNTIF(Vertices[Eigenvector Centrality],"&gt;= "&amp;N44)-COUNTIF(Vertices[Eigenvector Centrality],"&gt;="&amp;N45)</f>
        <v>1</v>
      </c>
      <c r="P44" s="37">
        <f t="shared" si="16"/>
        <v>4.924976727272729</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1</v>
      </c>
      <c r="H45" s="39">
        <f t="shared" si="12"/>
        <v>1.69090909090909</v>
      </c>
      <c r="I45" s="40">
        <f>COUNTIF(Vertices[Out-Degree],"&gt;= "&amp;H45)-COUNTIF(Vertices[Out-Degree],"&gt;="&amp;H46)</f>
        <v>0</v>
      </c>
      <c r="J45" s="39">
        <f t="shared" si="13"/>
        <v>221.50909090909101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0.06197801818181815</v>
      </c>
      <c r="O45" s="40">
        <f>COUNTIF(Vertices[Eigenvector Centrality],"&gt;= "&amp;N45)-COUNTIF(Vertices[Eigenvector Centrality],"&gt;="&amp;N46)</f>
        <v>0</v>
      </c>
      <c r="P45" s="39">
        <f t="shared" si="16"/>
        <v>5.08914261818182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1.7454545454545445</v>
      </c>
      <c r="I46" s="38">
        <f>COUNTIF(Vertices[Out-Degree],"&gt;= "&amp;H46)-COUNTIF(Vertices[Out-Degree],"&gt;="&amp;H47)</f>
        <v>0</v>
      </c>
      <c r="J46" s="37">
        <f t="shared" si="13"/>
        <v>228.65454545454557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0.06397730909090905</v>
      </c>
      <c r="O46" s="38">
        <f>COUNTIF(Vertices[Eigenvector Centrality],"&gt;= "&amp;N46)-COUNTIF(Vertices[Eigenvector Centrality],"&gt;="&amp;N47)</f>
        <v>0</v>
      </c>
      <c r="P46" s="37">
        <f t="shared" si="16"/>
        <v>5.253308509090911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1.799999999999999</v>
      </c>
      <c r="I47" s="40">
        <f>COUNTIF(Vertices[Out-Degree],"&gt;= "&amp;H47)-COUNTIF(Vertices[Out-Degree],"&gt;="&amp;H48)</f>
        <v>0</v>
      </c>
      <c r="J47" s="39">
        <f t="shared" si="13"/>
        <v>235.80000000000013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0.06597659999999997</v>
      </c>
      <c r="O47" s="40">
        <f>COUNTIF(Vertices[Eigenvector Centrality],"&gt;= "&amp;N47)-COUNTIF(Vertices[Eigenvector Centrality],"&gt;="&amp;N48)</f>
        <v>1</v>
      </c>
      <c r="P47" s="39">
        <f t="shared" si="16"/>
        <v>5.417474400000002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1</v>
      </c>
      <c r="H48" s="37">
        <f t="shared" si="12"/>
        <v>1.8545454545454534</v>
      </c>
      <c r="I48" s="38">
        <f>COUNTIF(Vertices[Out-Degree],"&gt;= "&amp;H48)-COUNTIF(Vertices[Out-Degree],"&gt;="&amp;H49)</f>
        <v>0</v>
      </c>
      <c r="J48" s="37">
        <f t="shared" si="13"/>
        <v>242.94545454545468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0.06797589090909088</v>
      </c>
      <c r="O48" s="38">
        <f>COUNTIF(Vertices[Eigenvector Centrality],"&gt;= "&amp;N48)-COUNTIF(Vertices[Eigenvector Centrality],"&gt;="&amp;N49)</f>
        <v>0</v>
      </c>
      <c r="P48" s="37">
        <f t="shared" si="16"/>
        <v>5.581640290909093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1.9090909090909078</v>
      </c>
      <c r="I49" s="40">
        <f>COUNTIF(Vertices[Out-Degree],"&gt;= "&amp;H49)-COUNTIF(Vertices[Out-Degree],"&gt;="&amp;H50)</f>
        <v>0</v>
      </c>
      <c r="J49" s="39">
        <f t="shared" si="13"/>
        <v>250.09090909090924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0.0699751818181818</v>
      </c>
      <c r="O49" s="40">
        <f>COUNTIF(Vertices[Eigenvector Centrality],"&gt;= "&amp;N49)-COUNTIF(Vertices[Eigenvector Centrality],"&gt;="&amp;N50)</f>
        <v>0</v>
      </c>
      <c r="P49" s="39">
        <f t="shared" si="16"/>
        <v>5.7458061818181845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1.9636363636363623</v>
      </c>
      <c r="I50" s="38">
        <f>COUNTIF(Vertices[Out-Degree],"&gt;= "&amp;H50)-COUNTIF(Vertices[Out-Degree],"&gt;="&amp;H51)</f>
        <v>22</v>
      </c>
      <c r="J50" s="37">
        <f t="shared" si="13"/>
        <v>257.23636363636376</v>
      </c>
      <c r="K50" s="38">
        <f>COUNTIF(Vertices[Betweenness Centrality],"&gt;= "&amp;J50)-COUNTIF(Vertices[Betweenness Centrality],"&gt;="&amp;J51)</f>
        <v>1</v>
      </c>
      <c r="L50" s="37">
        <f t="shared" si="14"/>
        <v>0.6545454545454547</v>
      </c>
      <c r="M50" s="38">
        <f>COUNTIF(Vertices[Closeness Centrality],"&gt;= "&amp;L50)-COUNTIF(Vertices[Closeness Centrality],"&gt;="&amp;L51)</f>
        <v>0</v>
      </c>
      <c r="N50" s="37">
        <f t="shared" si="15"/>
        <v>0.07197447272727271</v>
      </c>
      <c r="O50" s="38">
        <f>COUNTIF(Vertices[Eigenvector Centrality],"&gt;= "&amp;N50)-COUNTIF(Vertices[Eigenvector Centrality],"&gt;="&amp;N51)</f>
        <v>1</v>
      </c>
      <c r="P50" s="37">
        <f t="shared" si="16"/>
        <v>5.9099720727272755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2.0181818181818167</v>
      </c>
      <c r="I51" s="40">
        <f>COUNTIF(Vertices[Out-Degree],"&gt;= "&amp;H51)-COUNTIF(Vertices[Out-Degree],"&gt;="&amp;H52)</f>
        <v>0</v>
      </c>
      <c r="J51" s="39">
        <f t="shared" si="13"/>
        <v>264.3818181818183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0.07397376363636363</v>
      </c>
      <c r="O51" s="40">
        <f>COUNTIF(Vertices[Eigenvector Centrality],"&gt;= "&amp;N51)-COUNTIF(Vertices[Eigenvector Centrality],"&gt;="&amp;N52)</f>
        <v>0</v>
      </c>
      <c r="P51" s="39">
        <f t="shared" si="16"/>
        <v>6.074137963636367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2.0727272727272714</v>
      </c>
      <c r="I52" s="38">
        <f>COUNTIF(Vertices[Out-Degree],"&gt;= "&amp;H52)-COUNTIF(Vertices[Out-Degree],"&gt;="&amp;H53)</f>
        <v>0</v>
      </c>
      <c r="J52" s="37">
        <f t="shared" si="13"/>
        <v>271.5272727272728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0.07597305454545454</v>
      </c>
      <c r="O52" s="38">
        <f>COUNTIF(Vertices[Eigenvector Centrality],"&gt;= "&amp;N52)-COUNTIF(Vertices[Eigenvector Centrality],"&gt;="&amp;N53)</f>
        <v>0</v>
      </c>
      <c r="P52" s="37">
        <f t="shared" si="16"/>
        <v>6.238303854545458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2.127272727272726</v>
      </c>
      <c r="I53" s="40">
        <f>COUNTIF(Vertices[Out-Degree],"&gt;= "&amp;H53)-COUNTIF(Vertices[Out-Degree],"&gt;="&amp;H54)</f>
        <v>0</v>
      </c>
      <c r="J53" s="39">
        <f t="shared" si="13"/>
        <v>278.67272727272734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0.07797234545454546</v>
      </c>
      <c r="O53" s="40">
        <f>COUNTIF(Vertices[Eigenvector Centrality],"&gt;= "&amp;N53)-COUNTIF(Vertices[Eigenvector Centrality],"&gt;="&amp;N54)</f>
        <v>0</v>
      </c>
      <c r="P53" s="39">
        <f t="shared" si="16"/>
        <v>6.402469745454549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2.1818181818181808</v>
      </c>
      <c r="I54" s="38">
        <f>COUNTIF(Vertices[Out-Degree],"&gt;= "&amp;H54)-COUNTIF(Vertices[Out-Degree],"&gt;="&amp;H55)</f>
        <v>0</v>
      </c>
      <c r="J54" s="37">
        <f t="shared" si="13"/>
        <v>285.81818181818187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0.07997163636363637</v>
      </c>
      <c r="O54" s="38">
        <f>COUNTIF(Vertices[Eigenvector Centrality],"&gt;= "&amp;N54)-COUNTIF(Vertices[Eigenvector Centrality],"&gt;="&amp;N55)</f>
        <v>0</v>
      </c>
      <c r="P54" s="37">
        <f t="shared" si="16"/>
        <v>6.56663563636364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2.2363636363636354</v>
      </c>
      <c r="I55" s="40">
        <f>COUNTIF(Vertices[Out-Degree],"&gt;= "&amp;H55)-COUNTIF(Vertices[Out-Degree],"&gt;="&amp;H56)</f>
        <v>0</v>
      </c>
      <c r="J55" s="39">
        <f t="shared" si="13"/>
        <v>292.9636363636364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0.08197092727272728</v>
      </c>
      <c r="O55" s="40">
        <f>COUNTIF(Vertices[Eigenvector Centrality],"&gt;= "&amp;N55)-COUNTIF(Vertices[Eigenvector Centrality],"&gt;="&amp;N56)</f>
        <v>0</v>
      </c>
      <c r="P55" s="39">
        <f t="shared" si="16"/>
        <v>6.730801527272731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2.29090909090909</v>
      </c>
      <c r="I56" s="38">
        <f>COUNTIF(Vertices[Out-Degree],"&gt;= "&amp;H56)-COUNTIF(Vertices[Out-Degree],"&gt;="&amp;H57)</f>
        <v>0</v>
      </c>
      <c r="J56" s="37">
        <f t="shared" si="13"/>
        <v>300.1090909090909</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0.0839702181818182</v>
      </c>
      <c r="O56" s="38">
        <f>COUNTIF(Vertices[Eigenvector Centrality],"&gt;= "&amp;N56)-COUNTIF(Vertices[Eigenvector Centrality],"&gt;="&amp;N57)</f>
        <v>0</v>
      </c>
      <c r="P56" s="37">
        <f t="shared" si="16"/>
        <v>6.894967418181822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3</v>
      </c>
      <c r="I57" s="42">
        <f>COUNTIF(Vertices[Out-Degree],"&gt;= "&amp;H57)-COUNTIF(Vertices[Out-Degree],"&gt;="&amp;H58)</f>
        <v>4</v>
      </c>
      <c r="J57" s="41">
        <f>MAX(Vertices[Betweenness Centrality])</f>
        <v>393</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0.109961</v>
      </c>
      <c r="O57" s="42">
        <f>COUNTIF(Vertices[Eigenvector Centrality],"&gt;= "&amp;N57)-COUNTIF(Vertices[Eigenvector Centrality],"&gt;="&amp;N58)</f>
        <v>1</v>
      </c>
      <c r="P57" s="41">
        <f>MAX(Vertices[PageRank])</f>
        <v>9.029124</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1.0919540229885059</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3</v>
      </c>
    </row>
    <row r="85" spans="1:2" ht="15">
      <c r="A85" s="33" t="s">
        <v>96</v>
      </c>
      <c r="B85" s="47">
        <f>_xlfn.IFERROR(AVERAGE(Vertices[Out-Degree]),NoMetricMessage)</f>
        <v>1.0919540229885059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393</v>
      </c>
    </row>
    <row r="99" spans="1:2" ht="15">
      <c r="A99" s="33" t="s">
        <v>102</v>
      </c>
      <c r="B99" s="47">
        <f>_xlfn.IFERROR(AVERAGE(Vertices[Betweenness Centrality]),NoMetricMessage)</f>
        <v>12.689655178160919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0.17160093103448262</v>
      </c>
    </row>
    <row r="114" spans="1:2" ht="15">
      <c r="A114" s="33" t="s">
        <v>109</v>
      </c>
      <c r="B114" s="47">
        <f>_xlfn.IFERROR(MEDIAN(Vertices[Closeness Centrality]),NoMetricMessage)</f>
        <v>0.028571</v>
      </c>
    </row>
    <row r="125" spans="1:2" ht="15">
      <c r="A125" s="33" t="s">
        <v>112</v>
      </c>
      <c r="B125" s="47">
        <f>IF(COUNT(Vertices[Eigenvector Centrality])&gt;0,N2,NoMetricMessage)</f>
        <v>0</v>
      </c>
    </row>
    <row r="126" spans="1:2" ht="15">
      <c r="A126" s="33" t="s">
        <v>113</v>
      </c>
      <c r="B126" s="47">
        <f>IF(COUNT(Vertices[Eigenvector Centrality])&gt;0,N57,NoMetricMessage)</f>
        <v>0.109961</v>
      </c>
    </row>
    <row r="127" spans="1:2" ht="15">
      <c r="A127" s="33" t="s">
        <v>114</v>
      </c>
      <c r="B127" s="47">
        <f>_xlfn.IFERROR(AVERAGE(Vertices[Eigenvector Centrality]),NoMetricMessage)</f>
        <v>0.0057471379310344815</v>
      </c>
    </row>
    <row r="128" spans="1:2" ht="15">
      <c r="A128" s="33" t="s">
        <v>115</v>
      </c>
      <c r="B128" s="47">
        <f>_xlfn.IFERROR(MEDIAN(Vertices[Eigenvector Centrality]),NoMetricMessage)</f>
        <v>0</v>
      </c>
    </row>
    <row r="139" spans="1:2" ht="15">
      <c r="A139" s="33" t="s">
        <v>140</v>
      </c>
      <c r="B139" s="47">
        <f>IF(COUNT(Vertices[PageRank])&gt;0,P2,NoMetricMessage)</f>
        <v>0</v>
      </c>
    </row>
    <row r="140" spans="1:2" ht="15">
      <c r="A140" s="33" t="s">
        <v>141</v>
      </c>
      <c r="B140" s="47">
        <f>IF(COUNT(Vertices[PageRank])&gt;0,P57,NoMetricMessage)</f>
        <v>9.029124</v>
      </c>
    </row>
    <row r="141" spans="1:2" ht="15">
      <c r="A141" s="33" t="s">
        <v>142</v>
      </c>
      <c r="B141" s="47">
        <f>_xlfn.IFERROR(AVERAGE(Vertices[PageRank]),NoMetricMessage)</f>
        <v>0.9942497413793101</v>
      </c>
    </row>
    <row r="142" spans="1:2" ht="15">
      <c r="A142" s="33" t="s">
        <v>143</v>
      </c>
      <c r="B142" s="47">
        <f>_xlfn.IFERROR(MEDIAN(Vertices[PageRank]),NoMetricMessage)</f>
        <v>0.770268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0.06211872418768972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2282</v>
      </c>
      <c r="K7" s="13" t="s">
        <v>2283</v>
      </c>
    </row>
    <row r="8" spans="1:11" ht="409.5">
      <c r="A8"/>
      <c r="B8">
        <v>2</v>
      </c>
      <c r="C8">
        <v>2</v>
      </c>
      <c r="D8" t="s">
        <v>61</v>
      </c>
      <c r="E8" t="s">
        <v>61</v>
      </c>
      <c r="H8" t="s">
        <v>73</v>
      </c>
      <c r="J8" t="s">
        <v>2284</v>
      </c>
      <c r="K8" s="13" t="s">
        <v>2285</v>
      </c>
    </row>
    <row r="9" spans="1:11" ht="409.5">
      <c r="A9"/>
      <c r="B9">
        <v>3</v>
      </c>
      <c r="C9">
        <v>4</v>
      </c>
      <c r="D9" t="s">
        <v>62</v>
      </c>
      <c r="E9" t="s">
        <v>62</v>
      </c>
      <c r="H9" t="s">
        <v>74</v>
      </c>
      <c r="J9" t="s">
        <v>2286</v>
      </c>
      <c r="K9" s="13" t="s">
        <v>2287</v>
      </c>
    </row>
    <row r="10" spans="1:11" ht="409.5">
      <c r="A10"/>
      <c r="B10">
        <v>4</v>
      </c>
      <c r="D10" t="s">
        <v>63</v>
      </c>
      <c r="E10" t="s">
        <v>63</v>
      </c>
      <c r="H10" t="s">
        <v>75</v>
      </c>
      <c r="J10" t="s">
        <v>2288</v>
      </c>
      <c r="K10" s="13" t="s">
        <v>2289</v>
      </c>
    </row>
    <row r="11" spans="1:11" ht="15">
      <c r="A11"/>
      <c r="B11">
        <v>5</v>
      </c>
      <c r="D11" t="s">
        <v>46</v>
      </c>
      <c r="E11">
        <v>1</v>
      </c>
      <c r="H11" t="s">
        <v>76</v>
      </c>
      <c r="J11" t="s">
        <v>2290</v>
      </c>
      <c r="K11" t="s">
        <v>2291</v>
      </c>
    </row>
    <row r="12" spans="1:11" ht="15">
      <c r="A12"/>
      <c r="B12"/>
      <c r="D12" t="s">
        <v>64</v>
      </c>
      <c r="E12">
        <v>2</v>
      </c>
      <c r="H12">
        <v>0</v>
      </c>
      <c r="J12" t="s">
        <v>2292</v>
      </c>
      <c r="K12" t="s">
        <v>2293</v>
      </c>
    </row>
    <row r="13" spans="1:11" ht="15">
      <c r="A13"/>
      <c r="B13"/>
      <c r="D13">
        <v>1</v>
      </c>
      <c r="E13">
        <v>3</v>
      </c>
      <c r="H13">
        <v>1</v>
      </c>
      <c r="J13" t="s">
        <v>2294</v>
      </c>
      <c r="K13" t="s">
        <v>2295</v>
      </c>
    </row>
    <row r="14" spans="4:11" ht="15">
      <c r="D14">
        <v>2</v>
      </c>
      <c r="E14">
        <v>4</v>
      </c>
      <c r="H14">
        <v>2</v>
      </c>
      <c r="J14" t="s">
        <v>2296</v>
      </c>
      <c r="K14" t="s">
        <v>2297</v>
      </c>
    </row>
    <row r="15" spans="4:11" ht="15">
      <c r="D15">
        <v>3</v>
      </c>
      <c r="E15">
        <v>5</v>
      </c>
      <c r="H15">
        <v>3</v>
      </c>
      <c r="J15" t="s">
        <v>2298</v>
      </c>
      <c r="K15" t="s">
        <v>2299</v>
      </c>
    </row>
    <row r="16" spans="4:11" ht="15">
      <c r="D16">
        <v>4</v>
      </c>
      <c r="E16">
        <v>6</v>
      </c>
      <c r="H16">
        <v>4</v>
      </c>
      <c r="J16" t="s">
        <v>2300</v>
      </c>
      <c r="K16" t="s">
        <v>2301</v>
      </c>
    </row>
    <row r="17" spans="4:11" ht="15">
      <c r="D17">
        <v>5</v>
      </c>
      <c r="E17">
        <v>7</v>
      </c>
      <c r="H17">
        <v>5</v>
      </c>
      <c r="J17" t="s">
        <v>2302</v>
      </c>
      <c r="K17" t="s">
        <v>2303</v>
      </c>
    </row>
    <row r="18" spans="4:11" ht="15">
      <c r="D18">
        <v>6</v>
      </c>
      <c r="E18">
        <v>8</v>
      </c>
      <c r="H18">
        <v>6</v>
      </c>
      <c r="J18" t="s">
        <v>2304</v>
      </c>
      <c r="K18" t="s">
        <v>2305</v>
      </c>
    </row>
    <row r="19" spans="4:11" ht="15">
      <c r="D19">
        <v>7</v>
      </c>
      <c r="E19">
        <v>9</v>
      </c>
      <c r="H19">
        <v>7</v>
      </c>
      <c r="J19" t="s">
        <v>2306</v>
      </c>
      <c r="K19" t="s">
        <v>2307</v>
      </c>
    </row>
    <row r="20" spans="4:11" ht="15">
      <c r="D20">
        <v>8</v>
      </c>
      <c r="H20">
        <v>8</v>
      </c>
      <c r="J20" t="s">
        <v>2308</v>
      </c>
      <c r="K20" t="s">
        <v>2309</v>
      </c>
    </row>
    <row r="21" spans="4:11" ht="409.5">
      <c r="D21">
        <v>9</v>
      </c>
      <c r="H21">
        <v>9</v>
      </c>
      <c r="J21" t="s">
        <v>2310</v>
      </c>
      <c r="K21" s="13" t="s">
        <v>2311</v>
      </c>
    </row>
    <row r="22" spans="4:11" ht="409.5">
      <c r="D22">
        <v>10</v>
      </c>
      <c r="J22" t="s">
        <v>2312</v>
      </c>
      <c r="K22" s="13" t="s">
        <v>2313</v>
      </c>
    </row>
    <row r="23" spans="4:11" ht="409.5">
      <c r="D23">
        <v>11</v>
      </c>
      <c r="J23" t="s">
        <v>2314</v>
      </c>
      <c r="K23" s="13" t="s">
        <v>2315</v>
      </c>
    </row>
    <row r="24" spans="10:11" ht="409.5">
      <c r="J24" t="s">
        <v>2316</v>
      </c>
      <c r="K24" s="13" t="s">
        <v>3352</v>
      </c>
    </row>
    <row r="25" spans="10:11" ht="15">
      <c r="J25" t="s">
        <v>2317</v>
      </c>
      <c r="K25" t="b">
        <v>0</v>
      </c>
    </row>
    <row r="26" spans="10:11" ht="15">
      <c r="J26" t="s">
        <v>3350</v>
      </c>
      <c r="K26" t="s">
        <v>3351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2359</v>
      </c>
      <c r="B1" s="13" t="s">
        <v>2362</v>
      </c>
      <c r="C1" s="13" t="s">
        <v>2363</v>
      </c>
      <c r="D1" s="13" t="s">
        <v>2365</v>
      </c>
      <c r="E1" s="78" t="s">
        <v>2364</v>
      </c>
      <c r="F1" s="78" t="s">
        <v>2367</v>
      </c>
      <c r="G1" s="78" t="s">
        <v>2366</v>
      </c>
      <c r="H1" s="78" t="s">
        <v>2369</v>
      </c>
      <c r="I1" s="13" t="s">
        <v>2368</v>
      </c>
      <c r="J1" s="13" t="s">
        <v>2371</v>
      </c>
      <c r="K1" s="78" t="s">
        <v>2370</v>
      </c>
      <c r="L1" s="78" t="s">
        <v>2373</v>
      </c>
      <c r="M1" s="78" t="s">
        <v>2372</v>
      </c>
      <c r="N1" s="78" t="s">
        <v>2375</v>
      </c>
      <c r="O1" s="13" t="s">
        <v>2374</v>
      </c>
      <c r="P1" s="13" t="s">
        <v>2377</v>
      </c>
      <c r="Q1" s="78" t="s">
        <v>2376</v>
      </c>
      <c r="R1" s="78" t="s">
        <v>2379</v>
      </c>
      <c r="S1" s="78" t="s">
        <v>2378</v>
      </c>
      <c r="T1" s="78" t="s">
        <v>2381</v>
      </c>
      <c r="U1" s="78" t="s">
        <v>2380</v>
      </c>
      <c r="V1" s="78" t="s">
        <v>2382</v>
      </c>
    </row>
    <row r="2" spans="1:22" ht="15">
      <c r="A2" s="83" t="s">
        <v>2360</v>
      </c>
      <c r="B2" s="78">
        <v>2</v>
      </c>
      <c r="C2" s="83" t="s">
        <v>2360</v>
      </c>
      <c r="D2" s="78">
        <v>2</v>
      </c>
      <c r="E2" s="78"/>
      <c r="F2" s="78"/>
      <c r="G2" s="78"/>
      <c r="H2" s="78"/>
      <c r="I2" s="83" t="s">
        <v>504</v>
      </c>
      <c r="J2" s="78">
        <v>1</v>
      </c>
      <c r="K2" s="78"/>
      <c r="L2" s="78"/>
      <c r="M2" s="78"/>
      <c r="N2" s="78"/>
      <c r="O2" s="83" t="s">
        <v>497</v>
      </c>
      <c r="P2" s="78">
        <v>1</v>
      </c>
      <c r="Q2" s="78"/>
      <c r="R2" s="78"/>
      <c r="S2" s="78"/>
      <c r="T2" s="78"/>
      <c r="U2" s="78"/>
      <c r="V2" s="78"/>
    </row>
    <row r="3" spans="1:22" ht="15">
      <c r="A3" s="83" t="s">
        <v>2361</v>
      </c>
      <c r="B3" s="78">
        <v>2</v>
      </c>
      <c r="C3" s="83" t="s">
        <v>2361</v>
      </c>
      <c r="D3" s="78">
        <v>2</v>
      </c>
      <c r="E3" s="78"/>
      <c r="F3" s="78"/>
      <c r="G3" s="78"/>
      <c r="H3" s="78"/>
      <c r="I3" s="83" t="s">
        <v>501</v>
      </c>
      <c r="J3" s="78">
        <v>1</v>
      </c>
      <c r="K3" s="78"/>
      <c r="L3" s="78"/>
      <c r="M3" s="78"/>
      <c r="N3" s="78"/>
      <c r="O3" s="78"/>
      <c r="P3" s="78"/>
      <c r="Q3" s="78"/>
      <c r="R3" s="78"/>
      <c r="S3" s="78"/>
      <c r="T3" s="78"/>
      <c r="U3" s="78"/>
      <c r="V3" s="78"/>
    </row>
    <row r="4" spans="1:22" ht="15">
      <c r="A4" s="83" t="s">
        <v>515</v>
      </c>
      <c r="B4" s="78">
        <v>1</v>
      </c>
      <c r="C4" s="83" t="s">
        <v>490</v>
      </c>
      <c r="D4" s="78">
        <v>1</v>
      </c>
      <c r="E4" s="78"/>
      <c r="F4" s="78"/>
      <c r="G4" s="78"/>
      <c r="H4" s="78"/>
      <c r="I4" s="83" t="s">
        <v>502</v>
      </c>
      <c r="J4" s="78">
        <v>1</v>
      </c>
      <c r="K4" s="78"/>
      <c r="L4" s="78"/>
      <c r="M4" s="78"/>
      <c r="N4" s="78"/>
      <c r="O4" s="78"/>
      <c r="P4" s="78"/>
      <c r="Q4" s="78"/>
      <c r="R4" s="78"/>
      <c r="S4" s="78"/>
      <c r="T4" s="78"/>
      <c r="U4" s="78"/>
      <c r="V4" s="78"/>
    </row>
    <row r="5" spans="1:22" ht="15">
      <c r="A5" s="83" t="s">
        <v>514</v>
      </c>
      <c r="B5" s="78">
        <v>1</v>
      </c>
      <c r="C5" s="83" t="s">
        <v>491</v>
      </c>
      <c r="D5" s="78">
        <v>1</v>
      </c>
      <c r="E5" s="78"/>
      <c r="F5" s="78"/>
      <c r="G5" s="78"/>
      <c r="H5" s="78"/>
      <c r="I5" s="83" t="s">
        <v>503</v>
      </c>
      <c r="J5" s="78">
        <v>1</v>
      </c>
      <c r="K5" s="78"/>
      <c r="L5" s="78"/>
      <c r="M5" s="78"/>
      <c r="N5" s="78"/>
      <c r="O5" s="78"/>
      <c r="P5" s="78"/>
      <c r="Q5" s="78"/>
      <c r="R5" s="78"/>
      <c r="S5" s="78"/>
      <c r="T5" s="78"/>
      <c r="U5" s="78"/>
      <c r="V5" s="78"/>
    </row>
    <row r="6" spans="1:22" ht="15">
      <c r="A6" s="83" t="s">
        <v>513</v>
      </c>
      <c r="B6" s="78">
        <v>1</v>
      </c>
      <c r="C6" s="83" t="s">
        <v>492</v>
      </c>
      <c r="D6" s="78">
        <v>1</v>
      </c>
      <c r="E6" s="78"/>
      <c r="F6" s="78"/>
      <c r="G6" s="78"/>
      <c r="H6" s="78"/>
      <c r="I6" s="78"/>
      <c r="J6" s="78"/>
      <c r="K6" s="78"/>
      <c r="L6" s="78"/>
      <c r="M6" s="78"/>
      <c r="N6" s="78"/>
      <c r="O6" s="78"/>
      <c r="P6" s="78"/>
      <c r="Q6" s="78"/>
      <c r="R6" s="78"/>
      <c r="S6" s="78"/>
      <c r="T6" s="78"/>
      <c r="U6" s="78"/>
      <c r="V6" s="78"/>
    </row>
    <row r="7" spans="1:22" ht="15">
      <c r="A7" s="83" t="s">
        <v>512</v>
      </c>
      <c r="B7" s="78">
        <v>1</v>
      </c>
      <c r="C7" s="83" t="s">
        <v>493</v>
      </c>
      <c r="D7" s="78">
        <v>1</v>
      </c>
      <c r="E7" s="78"/>
      <c r="F7" s="78"/>
      <c r="G7" s="78"/>
      <c r="H7" s="78"/>
      <c r="I7" s="78"/>
      <c r="J7" s="78"/>
      <c r="K7" s="78"/>
      <c r="L7" s="78"/>
      <c r="M7" s="78"/>
      <c r="N7" s="78"/>
      <c r="O7" s="78"/>
      <c r="P7" s="78"/>
      <c r="Q7" s="78"/>
      <c r="R7" s="78"/>
      <c r="S7" s="78"/>
      <c r="T7" s="78"/>
      <c r="U7" s="78"/>
      <c r="V7" s="78"/>
    </row>
    <row r="8" spans="1:22" ht="15">
      <c r="A8" s="83" t="s">
        <v>511</v>
      </c>
      <c r="B8" s="78">
        <v>1</v>
      </c>
      <c r="C8" s="83" t="s">
        <v>495</v>
      </c>
      <c r="D8" s="78">
        <v>1</v>
      </c>
      <c r="E8" s="78"/>
      <c r="F8" s="78"/>
      <c r="G8" s="78"/>
      <c r="H8" s="78"/>
      <c r="I8" s="78"/>
      <c r="J8" s="78"/>
      <c r="K8" s="78"/>
      <c r="L8" s="78"/>
      <c r="M8" s="78"/>
      <c r="N8" s="78"/>
      <c r="O8" s="78"/>
      <c r="P8" s="78"/>
      <c r="Q8" s="78"/>
      <c r="R8" s="78"/>
      <c r="S8" s="78"/>
      <c r="T8" s="78"/>
      <c r="U8" s="78"/>
      <c r="V8" s="78"/>
    </row>
    <row r="9" spans="1:22" ht="15">
      <c r="A9" s="83" t="s">
        <v>510</v>
      </c>
      <c r="B9" s="78">
        <v>1</v>
      </c>
      <c r="C9" s="83" t="s">
        <v>496</v>
      </c>
      <c r="D9" s="78">
        <v>1</v>
      </c>
      <c r="E9" s="78"/>
      <c r="F9" s="78"/>
      <c r="G9" s="78"/>
      <c r="H9" s="78"/>
      <c r="I9" s="78"/>
      <c r="J9" s="78"/>
      <c r="K9" s="78"/>
      <c r="L9" s="78"/>
      <c r="M9" s="78"/>
      <c r="N9" s="78"/>
      <c r="O9" s="78"/>
      <c r="P9" s="78"/>
      <c r="Q9" s="78"/>
      <c r="R9" s="78"/>
      <c r="S9" s="78"/>
      <c r="T9" s="78"/>
      <c r="U9" s="78"/>
      <c r="V9" s="78"/>
    </row>
    <row r="10" spans="1:22" ht="15">
      <c r="A10" s="83" t="s">
        <v>509</v>
      </c>
      <c r="B10" s="78">
        <v>1</v>
      </c>
      <c r="C10" s="83" t="s">
        <v>498</v>
      </c>
      <c r="D10" s="78">
        <v>1</v>
      </c>
      <c r="E10" s="78"/>
      <c r="F10" s="78"/>
      <c r="G10" s="78"/>
      <c r="H10" s="78"/>
      <c r="I10" s="78"/>
      <c r="J10" s="78"/>
      <c r="K10" s="78"/>
      <c r="L10" s="78"/>
      <c r="M10" s="78"/>
      <c r="N10" s="78"/>
      <c r="O10" s="78"/>
      <c r="P10" s="78"/>
      <c r="Q10" s="78"/>
      <c r="R10" s="78"/>
      <c r="S10" s="78"/>
      <c r="T10" s="78"/>
      <c r="U10" s="78"/>
      <c r="V10" s="78"/>
    </row>
    <row r="11" spans="1:22" ht="15">
      <c r="A11" s="83" t="s">
        <v>508</v>
      </c>
      <c r="B11" s="78">
        <v>1</v>
      </c>
      <c r="C11" s="83" t="s">
        <v>499</v>
      </c>
      <c r="D11" s="78">
        <v>1</v>
      </c>
      <c r="E11" s="78"/>
      <c r="F11" s="78"/>
      <c r="G11" s="78"/>
      <c r="H11" s="78"/>
      <c r="I11" s="78"/>
      <c r="J11" s="78"/>
      <c r="K11" s="78"/>
      <c r="L11" s="78"/>
      <c r="M11" s="78"/>
      <c r="N11" s="78"/>
      <c r="O11" s="78"/>
      <c r="P11" s="78"/>
      <c r="Q11" s="78"/>
      <c r="R11" s="78"/>
      <c r="S11" s="78"/>
      <c r="T11" s="78"/>
      <c r="U11" s="78"/>
      <c r="V11" s="78"/>
    </row>
    <row r="14" spans="1:22" ht="15" customHeight="1">
      <c r="A14" s="13" t="s">
        <v>2386</v>
      </c>
      <c r="B14" s="13" t="s">
        <v>2362</v>
      </c>
      <c r="C14" s="13" t="s">
        <v>2389</v>
      </c>
      <c r="D14" s="13" t="s">
        <v>2365</v>
      </c>
      <c r="E14" s="78" t="s">
        <v>2390</v>
      </c>
      <c r="F14" s="78" t="s">
        <v>2367</v>
      </c>
      <c r="G14" s="78" t="s">
        <v>2391</v>
      </c>
      <c r="H14" s="78" t="s">
        <v>2369</v>
      </c>
      <c r="I14" s="13" t="s">
        <v>2392</v>
      </c>
      <c r="J14" s="13" t="s">
        <v>2371</v>
      </c>
      <c r="K14" s="78" t="s">
        <v>2393</v>
      </c>
      <c r="L14" s="78" t="s">
        <v>2373</v>
      </c>
      <c r="M14" s="78" t="s">
        <v>2394</v>
      </c>
      <c r="N14" s="78" t="s">
        <v>2375</v>
      </c>
      <c r="O14" s="13" t="s">
        <v>2395</v>
      </c>
      <c r="P14" s="13" t="s">
        <v>2377</v>
      </c>
      <c r="Q14" s="78" t="s">
        <v>2396</v>
      </c>
      <c r="R14" s="78" t="s">
        <v>2379</v>
      </c>
      <c r="S14" s="78" t="s">
        <v>2397</v>
      </c>
      <c r="T14" s="78" t="s">
        <v>2381</v>
      </c>
      <c r="U14" s="78" t="s">
        <v>2398</v>
      </c>
      <c r="V14" s="78" t="s">
        <v>2382</v>
      </c>
    </row>
    <row r="15" spans="1:22" ht="15">
      <c r="A15" s="78" t="s">
        <v>516</v>
      </c>
      <c r="B15" s="78">
        <v>8</v>
      </c>
      <c r="C15" s="78" t="s">
        <v>516</v>
      </c>
      <c r="D15" s="78">
        <v>6</v>
      </c>
      <c r="E15" s="78"/>
      <c r="F15" s="78"/>
      <c r="G15" s="78"/>
      <c r="H15" s="78"/>
      <c r="I15" s="78" t="s">
        <v>517</v>
      </c>
      <c r="J15" s="78">
        <v>2</v>
      </c>
      <c r="K15" s="78"/>
      <c r="L15" s="78"/>
      <c r="M15" s="78"/>
      <c r="N15" s="78"/>
      <c r="O15" s="78" t="s">
        <v>517</v>
      </c>
      <c r="P15" s="78">
        <v>1</v>
      </c>
      <c r="Q15" s="78"/>
      <c r="R15" s="78"/>
      <c r="S15" s="78"/>
      <c r="T15" s="78"/>
      <c r="U15" s="78"/>
      <c r="V15" s="78"/>
    </row>
    <row r="16" spans="1:22" ht="15">
      <c r="A16" s="78" t="s">
        <v>517</v>
      </c>
      <c r="B16" s="78">
        <v>6</v>
      </c>
      <c r="C16" s="78" t="s">
        <v>522</v>
      </c>
      <c r="D16" s="78">
        <v>4</v>
      </c>
      <c r="E16" s="78"/>
      <c r="F16" s="78"/>
      <c r="G16" s="78"/>
      <c r="H16" s="78"/>
      <c r="I16" s="78" t="s">
        <v>519</v>
      </c>
      <c r="J16" s="78">
        <v>1</v>
      </c>
      <c r="K16" s="78"/>
      <c r="L16" s="78"/>
      <c r="M16" s="78"/>
      <c r="N16" s="78"/>
      <c r="O16" s="78"/>
      <c r="P16" s="78"/>
      <c r="Q16" s="78"/>
      <c r="R16" s="78"/>
      <c r="S16" s="78"/>
      <c r="T16" s="78"/>
      <c r="U16" s="78"/>
      <c r="V16" s="78"/>
    </row>
    <row r="17" spans="1:22" ht="15">
      <c r="A17" s="78" t="s">
        <v>522</v>
      </c>
      <c r="B17" s="78">
        <v>4</v>
      </c>
      <c r="C17" s="78" t="s">
        <v>517</v>
      </c>
      <c r="D17" s="78">
        <v>3</v>
      </c>
      <c r="E17" s="78"/>
      <c r="F17" s="78"/>
      <c r="G17" s="78"/>
      <c r="H17" s="78"/>
      <c r="I17" s="78" t="s">
        <v>516</v>
      </c>
      <c r="J17" s="78">
        <v>1</v>
      </c>
      <c r="K17" s="78"/>
      <c r="L17" s="78"/>
      <c r="M17" s="78"/>
      <c r="N17" s="78"/>
      <c r="O17" s="78"/>
      <c r="P17" s="78"/>
      <c r="Q17" s="78"/>
      <c r="R17" s="78"/>
      <c r="S17" s="78"/>
      <c r="T17" s="78"/>
      <c r="U17" s="78"/>
      <c r="V17" s="78"/>
    </row>
    <row r="18" spans="1:22" ht="15">
      <c r="A18" s="78" t="s">
        <v>519</v>
      </c>
      <c r="B18" s="78">
        <v>3</v>
      </c>
      <c r="C18" s="78" t="s">
        <v>519</v>
      </c>
      <c r="D18" s="78">
        <v>2</v>
      </c>
      <c r="E18" s="78"/>
      <c r="F18" s="78"/>
      <c r="G18" s="78"/>
      <c r="H18" s="78"/>
      <c r="I18" s="78"/>
      <c r="J18" s="78"/>
      <c r="K18" s="78"/>
      <c r="L18" s="78"/>
      <c r="M18" s="78"/>
      <c r="N18" s="78"/>
      <c r="O18" s="78"/>
      <c r="P18" s="78"/>
      <c r="Q18" s="78"/>
      <c r="R18" s="78"/>
      <c r="S18" s="78"/>
      <c r="T18" s="78"/>
      <c r="U18" s="78"/>
      <c r="V18" s="78"/>
    </row>
    <row r="19" spans="1:22" ht="15">
      <c r="A19" s="78" t="s">
        <v>2387</v>
      </c>
      <c r="B19" s="78">
        <v>2</v>
      </c>
      <c r="C19" s="78" t="s">
        <v>2387</v>
      </c>
      <c r="D19" s="78">
        <v>2</v>
      </c>
      <c r="E19" s="78"/>
      <c r="F19" s="78"/>
      <c r="G19" s="78"/>
      <c r="H19" s="78"/>
      <c r="I19" s="78"/>
      <c r="J19" s="78"/>
      <c r="K19" s="78"/>
      <c r="L19" s="78"/>
      <c r="M19" s="78"/>
      <c r="N19" s="78"/>
      <c r="O19" s="78"/>
      <c r="P19" s="78"/>
      <c r="Q19" s="78"/>
      <c r="R19" s="78"/>
      <c r="S19" s="78"/>
      <c r="T19" s="78"/>
      <c r="U19" s="78"/>
      <c r="V19" s="78"/>
    </row>
    <row r="20" spans="1:22" ht="15">
      <c r="A20" s="78" t="s">
        <v>2388</v>
      </c>
      <c r="B20" s="78">
        <v>2</v>
      </c>
      <c r="C20" s="78" t="s">
        <v>2388</v>
      </c>
      <c r="D20" s="78">
        <v>2</v>
      </c>
      <c r="E20" s="78"/>
      <c r="F20" s="78"/>
      <c r="G20" s="78"/>
      <c r="H20" s="78"/>
      <c r="I20" s="78"/>
      <c r="J20" s="78"/>
      <c r="K20" s="78"/>
      <c r="L20" s="78"/>
      <c r="M20" s="78"/>
      <c r="N20" s="78"/>
      <c r="O20" s="78"/>
      <c r="P20" s="78"/>
      <c r="Q20" s="78"/>
      <c r="R20" s="78"/>
      <c r="S20" s="78"/>
      <c r="T20" s="78"/>
      <c r="U20" s="78"/>
      <c r="V20" s="78"/>
    </row>
    <row r="21" spans="1:22" ht="15">
      <c r="A21" s="78" t="s">
        <v>524</v>
      </c>
      <c r="B21" s="78">
        <v>1</v>
      </c>
      <c r="C21" s="78" t="s">
        <v>520</v>
      </c>
      <c r="D21" s="78">
        <v>1</v>
      </c>
      <c r="E21" s="78"/>
      <c r="F21" s="78"/>
      <c r="G21" s="78"/>
      <c r="H21" s="78"/>
      <c r="I21" s="78"/>
      <c r="J21" s="78"/>
      <c r="K21" s="78"/>
      <c r="L21" s="78"/>
      <c r="M21" s="78"/>
      <c r="N21" s="78"/>
      <c r="O21" s="78"/>
      <c r="P21" s="78"/>
      <c r="Q21" s="78"/>
      <c r="R21" s="78"/>
      <c r="S21" s="78"/>
      <c r="T21" s="78"/>
      <c r="U21" s="78"/>
      <c r="V21" s="78"/>
    </row>
    <row r="22" spans="1:22" ht="15">
      <c r="A22" s="78" t="s">
        <v>523</v>
      </c>
      <c r="B22" s="78">
        <v>1</v>
      </c>
      <c r="C22" s="78" t="s">
        <v>523</v>
      </c>
      <c r="D22" s="78">
        <v>1</v>
      </c>
      <c r="E22" s="78"/>
      <c r="F22" s="78"/>
      <c r="G22" s="78"/>
      <c r="H22" s="78"/>
      <c r="I22" s="78"/>
      <c r="J22" s="78"/>
      <c r="K22" s="78"/>
      <c r="L22" s="78"/>
      <c r="M22" s="78"/>
      <c r="N22" s="78"/>
      <c r="O22" s="78"/>
      <c r="P22" s="78"/>
      <c r="Q22" s="78"/>
      <c r="R22" s="78"/>
      <c r="S22" s="78"/>
      <c r="T22" s="78"/>
      <c r="U22" s="78"/>
      <c r="V22" s="78"/>
    </row>
    <row r="23" spans="1:22" ht="15">
      <c r="A23" s="78" t="s">
        <v>520</v>
      </c>
      <c r="B23" s="78">
        <v>1</v>
      </c>
      <c r="C23" s="78" t="s">
        <v>524</v>
      </c>
      <c r="D23" s="78">
        <v>1</v>
      </c>
      <c r="E23" s="78"/>
      <c r="F23" s="78"/>
      <c r="G23" s="78"/>
      <c r="H23" s="78"/>
      <c r="I23" s="78"/>
      <c r="J23" s="78"/>
      <c r="K23" s="78"/>
      <c r="L23" s="78"/>
      <c r="M23" s="78"/>
      <c r="N23" s="78"/>
      <c r="O23" s="78"/>
      <c r="P23" s="78"/>
      <c r="Q23" s="78"/>
      <c r="R23" s="78"/>
      <c r="S23" s="78"/>
      <c r="T23" s="78"/>
      <c r="U23" s="78"/>
      <c r="V23" s="78"/>
    </row>
    <row r="24" spans="1:22" ht="15">
      <c r="A24" s="78" t="s">
        <v>518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2402</v>
      </c>
      <c r="B27" s="13" t="s">
        <v>2362</v>
      </c>
      <c r="C27" s="13" t="s">
        <v>2412</v>
      </c>
      <c r="D27" s="13" t="s">
        <v>2365</v>
      </c>
      <c r="E27" s="13" t="s">
        <v>2421</v>
      </c>
      <c r="F27" s="13" t="s">
        <v>2367</v>
      </c>
      <c r="G27" s="13" t="s">
        <v>2424</v>
      </c>
      <c r="H27" s="13" t="s">
        <v>2369</v>
      </c>
      <c r="I27" s="78" t="s">
        <v>2429</v>
      </c>
      <c r="J27" s="78" t="s">
        <v>2371</v>
      </c>
      <c r="K27" s="13" t="s">
        <v>2430</v>
      </c>
      <c r="L27" s="13" t="s">
        <v>2373</v>
      </c>
      <c r="M27" s="78" t="s">
        <v>2431</v>
      </c>
      <c r="N27" s="78" t="s">
        <v>2375</v>
      </c>
      <c r="O27" s="78" t="s">
        <v>2432</v>
      </c>
      <c r="P27" s="78" t="s">
        <v>2377</v>
      </c>
      <c r="Q27" s="13" t="s">
        <v>2433</v>
      </c>
      <c r="R27" s="13" t="s">
        <v>2379</v>
      </c>
      <c r="S27" s="13" t="s">
        <v>2434</v>
      </c>
      <c r="T27" s="13" t="s">
        <v>2381</v>
      </c>
      <c r="U27" s="78" t="s">
        <v>2435</v>
      </c>
      <c r="V27" s="78" t="s">
        <v>2382</v>
      </c>
    </row>
    <row r="28" spans="1:22" ht="15">
      <c r="A28" s="78" t="s">
        <v>2403</v>
      </c>
      <c r="B28" s="78">
        <v>6</v>
      </c>
      <c r="C28" s="78" t="s">
        <v>2411</v>
      </c>
      <c r="D28" s="78">
        <v>4</v>
      </c>
      <c r="E28" s="78" t="s">
        <v>542</v>
      </c>
      <c r="F28" s="78">
        <v>4</v>
      </c>
      <c r="G28" s="78" t="s">
        <v>2425</v>
      </c>
      <c r="H28" s="78">
        <v>1</v>
      </c>
      <c r="I28" s="78"/>
      <c r="J28" s="78"/>
      <c r="K28" s="78" t="s">
        <v>534</v>
      </c>
      <c r="L28" s="78">
        <v>1</v>
      </c>
      <c r="M28" s="78"/>
      <c r="N28" s="78"/>
      <c r="O28" s="78"/>
      <c r="P28" s="78"/>
      <c r="Q28" s="78" t="s">
        <v>2403</v>
      </c>
      <c r="R28" s="78">
        <v>6</v>
      </c>
      <c r="S28" s="78" t="s">
        <v>2406</v>
      </c>
      <c r="T28" s="78">
        <v>5</v>
      </c>
      <c r="U28" s="78"/>
      <c r="V28" s="78"/>
    </row>
    <row r="29" spans="1:22" ht="15">
      <c r="A29" s="78" t="s">
        <v>2404</v>
      </c>
      <c r="B29" s="78">
        <v>6</v>
      </c>
      <c r="C29" s="78" t="s">
        <v>330</v>
      </c>
      <c r="D29" s="78">
        <v>3</v>
      </c>
      <c r="E29" s="78" t="s">
        <v>2422</v>
      </c>
      <c r="F29" s="78">
        <v>1</v>
      </c>
      <c r="G29" s="78" t="s">
        <v>2426</v>
      </c>
      <c r="H29" s="78">
        <v>1</v>
      </c>
      <c r="I29" s="78"/>
      <c r="J29" s="78"/>
      <c r="K29" s="78"/>
      <c r="L29" s="78"/>
      <c r="M29" s="78"/>
      <c r="N29" s="78"/>
      <c r="O29" s="78"/>
      <c r="P29" s="78"/>
      <c r="Q29" s="78" t="s">
        <v>2404</v>
      </c>
      <c r="R29" s="78">
        <v>6</v>
      </c>
      <c r="S29" s="78" t="s">
        <v>2407</v>
      </c>
      <c r="T29" s="78">
        <v>5</v>
      </c>
      <c r="U29" s="78"/>
      <c r="V29" s="78"/>
    </row>
    <row r="30" spans="1:22" ht="15">
      <c r="A30" s="78" t="s">
        <v>2405</v>
      </c>
      <c r="B30" s="78">
        <v>6</v>
      </c>
      <c r="C30" s="78" t="s">
        <v>2413</v>
      </c>
      <c r="D30" s="78">
        <v>3</v>
      </c>
      <c r="E30" s="78" t="s">
        <v>2423</v>
      </c>
      <c r="F30" s="78">
        <v>1</v>
      </c>
      <c r="G30" s="78" t="s">
        <v>2427</v>
      </c>
      <c r="H30" s="78">
        <v>1</v>
      </c>
      <c r="I30" s="78"/>
      <c r="J30" s="78"/>
      <c r="K30" s="78"/>
      <c r="L30" s="78"/>
      <c r="M30" s="78"/>
      <c r="N30" s="78"/>
      <c r="O30" s="78"/>
      <c r="P30" s="78"/>
      <c r="Q30" s="78" t="s">
        <v>2405</v>
      </c>
      <c r="R30" s="78">
        <v>6</v>
      </c>
      <c r="S30" s="78" t="s">
        <v>2408</v>
      </c>
      <c r="T30" s="78">
        <v>5</v>
      </c>
      <c r="U30" s="78"/>
      <c r="V30" s="78"/>
    </row>
    <row r="31" spans="1:22" ht="15">
      <c r="A31" s="78" t="s">
        <v>2406</v>
      </c>
      <c r="B31" s="78">
        <v>5</v>
      </c>
      <c r="C31" s="78" t="s">
        <v>2414</v>
      </c>
      <c r="D31" s="78">
        <v>2</v>
      </c>
      <c r="E31" s="78"/>
      <c r="F31" s="78"/>
      <c r="G31" s="78" t="s">
        <v>2428</v>
      </c>
      <c r="H31" s="78">
        <v>1</v>
      </c>
      <c r="I31" s="78"/>
      <c r="J31" s="78"/>
      <c r="K31" s="78"/>
      <c r="L31" s="78"/>
      <c r="M31" s="78"/>
      <c r="N31" s="78"/>
      <c r="O31" s="78"/>
      <c r="P31" s="78"/>
      <c r="Q31" s="78"/>
      <c r="R31" s="78"/>
      <c r="S31" s="78" t="s">
        <v>2409</v>
      </c>
      <c r="T31" s="78">
        <v>5</v>
      </c>
      <c r="U31" s="78"/>
      <c r="V31" s="78"/>
    </row>
    <row r="32" spans="1:22" ht="15">
      <c r="A32" s="78" t="s">
        <v>2407</v>
      </c>
      <c r="B32" s="78">
        <v>5</v>
      </c>
      <c r="C32" s="78" t="s">
        <v>2415</v>
      </c>
      <c r="D32" s="78">
        <v>1</v>
      </c>
      <c r="E32" s="78"/>
      <c r="F32" s="78"/>
      <c r="G32" s="78"/>
      <c r="H32" s="78"/>
      <c r="I32" s="78"/>
      <c r="J32" s="78"/>
      <c r="K32" s="78"/>
      <c r="L32" s="78"/>
      <c r="M32" s="78"/>
      <c r="N32" s="78"/>
      <c r="O32" s="78"/>
      <c r="P32" s="78"/>
      <c r="Q32" s="78"/>
      <c r="R32" s="78"/>
      <c r="S32" s="78" t="s">
        <v>2410</v>
      </c>
      <c r="T32" s="78">
        <v>5</v>
      </c>
      <c r="U32" s="78"/>
      <c r="V32" s="78"/>
    </row>
    <row r="33" spans="1:22" ht="15">
      <c r="A33" s="78" t="s">
        <v>2408</v>
      </c>
      <c r="B33" s="78">
        <v>5</v>
      </c>
      <c r="C33" s="78" t="s">
        <v>2416</v>
      </c>
      <c r="D33" s="78">
        <v>1</v>
      </c>
      <c r="E33" s="78"/>
      <c r="F33" s="78"/>
      <c r="G33" s="78"/>
      <c r="H33" s="78"/>
      <c r="I33" s="78"/>
      <c r="J33" s="78"/>
      <c r="K33" s="78"/>
      <c r="L33" s="78"/>
      <c r="M33" s="78"/>
      <c r="N33" s="78"/>
      <c r="O33" s="78"/>
      <c r="P33" s="78"/>
      <c r="Q33" s="78"/>
      <c r="R33" s="78"/>
      <c r="S33" s="78"/>
      <c r="T33" s="78"/>
      <c r="U33" s="78"/>
      <c r="V33" s="78"/>
    </row>
    <row r="34" spans="1:22" ht="15">
      <c r="A34" s="78" t="s">
        <v>2409</v>
      </c>
      <c r="B34" s="78">
        <v>5</v>
      </c>
      <c r="C34" s="78" t="s">
        <v>2417</v>
      </c>
      <c r="D34" s="78">
        <v>1</v>
      </c>
      <c r="E34" s="78"/>
      <c r="F34" s="78"/>
      <c r="G34" s="78"/>
      <c r="H34" s="78"/>
      <c r="I34" s="78"/>
      <c r="J34" s="78"/>
      <c r="K34" s="78"/>
      <c r="L34" s="78"/>
      <c r="M34" s="78"/>
      <c r="N34" s="78"/>
      <c r="O34" s="78"/>
      <c r="P34" s="78"/>
      <c r="Q34" s="78"/>
      <c r="R34" s="78"/>
      <c r="S34" s="78"/>
      <c r="T34" s="78"/>
      <c r="U34" s="78"/>
      <c r="V34" s="78"/>
    </row>
    <row r="35" spans="1:22" ht="15">
      <c r="A35" s="78" t="s">
        <v>2410</v>
      </c>
      <c r="B35" s="78">
        <v>5</v>
      </c>
      <c r="C35" s="78" t="s">
        <v>2418</v>
      </c>
      <c r="D35" s="78">
        <v>1</v>
      </c>
      <c r="E35" s="78"/>
      <c r="F35" s="78"/>
      <c r="G35" s="78"/>
      <c r="H35" s="78"/>
      <c r="I35" s="78"/>
      <c r="J35" s="78"/>
      <c r="K35" s="78"/>
      <c r="L35" s="78"/>
      <c r="M35" s="78"/>
      <c r="N35" s="78"/>
      <c r="O35" s="78"/>
      <c r="P35" s="78"/>
      <c r="Q35" s="78"/>
      <c r="R35" s="78"/>
      <c r="S35" s="78"/>
      <c r="T35" s="78"/>
      <c r="U35" s="78"/>
      <c r="V35" s="78"/>
    </row>
    <row r="36" spans="1:22" ht="15">
      <c r="A36" s="78" t="s">
        <v>542</v>
      </c>
      <c r="B36" s="78">
        <v>4</v>
      </c>
      <c r="C36" s="78" t="s">
        <v>2419</v>
      </c>
      <c r="D36" s="78">
        <v>1</v>
      </c>
      <c r="E36" s="78"/>
      <c r="F36" s="78"/>
      <c r="G36" s="78"/>
      <c r="H36" s="78"/>
      <c r="I36" s="78"/>
      <c r="J36" s="78"/>
      <c r="K36" s="78"/>
      <c r="L36" s="78"/>
      <c r="M36" s="78"/>
      <c r="N36" s="78"/>
      <c r="O36" s="78"/>
      <c r="P36" s="78"/>
      <c r="Q36" s="78"/>
      <c r="R36" s="78"/>
      <c r="S36" s="78"/>
      <c r="T36" s="78"/>
      <c r="U36" s="78"/>
      <c r="V36" s="78"/>
    </row>
    <row r="37" spans="1:22" ht="15">
      <c r="A37" s="78" t="s">
        <v>2411</v>
      </c>
      <c r="B37" s="78">
        <v>4</v>
      </c>
      <c r="C37" s="78" t="s">
        <v>2420</v>
      </c>
      <c r="D37" s="78">
        <v>1</v>
      </c>
      <c r="E37" s="78"/>
      <c r="F37" s="78"/>
      <c r="G37" s="78"/>
      <c r="H37" s="78"/>
      <c r="I37" s="78"/>
      <c r="J37" s="78"/>
      <c r="K37" s="78"/>
      <c r="L37" s="78"/>
      <c r="M37" s="78"/>
      <c r="N37" s="78"/>
      <c r="O37" s="78"/>
      <c r="P37" s="78"/>
      <c r="Q37" s="78"/>
      <c r="R37" s="78"/>
      <c r="S37" s="78"/>
      <c r="T37" s="78"/>
      <c r="U37" s="78"/>
      <c r="V37" s="78"/>
    </row>
    <row r="40" spans="1:22" ht="15" customHeight="1">
      <c r="A40" s="13" t="s">
        <v>2438</v>
      </c>
      <c r="B40" s="13" t="s">
        <v>2362</v>
      </c>
      <c r="C40" s="13" t="s">
        <v>2448</v>
      </c>
      <c r="D40" s="13" t="s">
        <v>2365</v>
      </c>
      <c r="E40" s="13" t="s">
        <v>2457</v>
      </c>
      <c r="F40" s="13" t="s">
        <v>2367</v>
      </c>
      <c r="G40" s="13" t="s">
        <v>2465</v>
      </c>
      <c r="H40" s="13" t="s">
        <v>2369</v>
      </c>
      <c r="I40" s="13" t="s">
        <v>2475</v>
      </c>
      <c r="J40" s="13" t="s">
        <v>2371</v>
      </c>
      <c r="K40" s="13" t="s">
        <v>2482</v>
      </c>
      <c r="L40" s="13" t="s">
        <v>2373</v>
      </c>
      <c r="M40" s="13" t="s">
        <v>2492</v>
      </c>
      <c r="N40" s="13" t="s">
        <v>2375</v>
      </c>
      <c r="O40" s="13" t="s">
        <v>2501</v>
      </c>
      <c r="P40" s="13" t="s">
        <v>2377</v>
      </c>
      <c r="Q40" s="13" t="s">
        <v>2506</v>
      </c>
      <c r="R40" s="13" t="s">
        <v>2379</v>
      </c>
      <c r="S40" s="13" t="s">
        <v>2510</v>
      </c>
      <c r="T40" s="13" t="s">
        <v>2381</v>
      </c>
      <c r="U40" s="13" t="s">
        <v>2520</v>
      </c>
      <c r="V40" s="13" t="s">
        <v>2382</v>
      </c>
    </row>
    <row r="41" spans="1:22" ht="15">
      <c r="A41" s="84" t="s">
        <v>2439</v>
      </c>
      <c r="B41" s="84">
        <v>72</v>
      </c>
      <c r="C41" s="84" t="s">
        <v>2411</v>
      </c>
      <c r="D41" s="84">
        <v>40</v>
      </c>
      <c r="E41" s="84" t="s">
        <v>2445</v>
      </c>
      <c r="F41" s="84">
        <v>32</v>
      </c>
      <c r="G41" s="84" t="s">
        <v>2466</v>
      </c>
      <c r="H41" s="84">
        <v>20</v>
      </c>
      <c r="I41" s="84" t="s">
        <v>2444</v>
      </c>
      <c r="J41" s="84">
        <v>140</v>
      </c>
      <c r="K41" s="84" t="s">
        <v>2411</v>
      </c>
      <c r="L41" s="84">
        <v>16</v>
      </c>
      <c r="M41" s="84" t="s">
        <v>2493</v>
      </c>
      <c r="N41" s="84">
        <v>17</v>
      </c>
      <c r="O41" s="84" t="s">
        <v>2445</v>
      </c>
      <c r="P41" s="84">
        <v>28</v>
      </c>
      <c r="Q41" s="84" t="s">
        <v>2411</v>
      </c>
      <c r="R41" s="84">
        <v>6</v>
      </c>
      <c r="S41" s="84" t="s">
        <v>2511</v>
      </c>
      <c r="T41" s="84">
        <v>5</v>
      </c>
      <c r="U41" s="84" t="s">
        <v>384</v>
      </c>
      <c r="V41" s="84">
        <v>3</v>
      </c>
    </row>
    <row r="42" spans="1:22" ht="15">
      <c r="A42" s="84" t="s">
        <v>2440</v>
      </c>
      <c r="B42" s="84">
        <v>37</v>
      </c>
      <c r="C42" s="84" t="s">
        <v>2449</v>
      </c>
      <c r="D42" s="84">
        <v>5</v>
      </c>
      <c r="E42" s="84" t="s">
        <v>2458</v>
      </c>
      <c r="F42" s="84">
        <v>20</v>
      </c>
      <c r="G42" s="84" t="s">
        <v>2467</v>
      </c>
      <c r="H42" s="84">
        <v>19</v>
      </c>
      <c r="I42" s="84" t="s">
        <v>2446</v>
      </c>
      <c r="J42" s="84">
        <v>44</v>
      </c>
      <c r="K42" s="84" t="s">
        <v>2483</v>
      </c>
      <c r="L42" s="84">
        <v>11</v>
      </c>
      <c r="M42" s="84" t="s">
        <v>2446</v>
      </c>
      <c r="N42" s="84">
        <v>14</v>
      </c>
      <c r="O42" s="84" t="s">
        <v>2502</v>
      </c>
      <c r="P42" s="84">
        <v>15</v>
      </c>
      <c r="Q42" s="84" t="s">
        <v>2507</v>
      </c>
      <c r="R42" s="84">
        <v>6</v>
      </c>
      <c r="S42" s="84" t="s">
        <v>2512</v>
      </c>
      <c r="T42" s="84">
        <v>5</v>
      </c>
      <c r="U42" s="84" t="s">
        <v>2411</v>
      </c>
      <c r="V42" s="84">
        <v>3</v>
      </c>
    </row>
    <row r="43" spans="1:22" ht="15">
      <c r="A43" s="84" t="s">
        <v>2441</v>
      </c>
      <c r="B43" s="84">
        <v>3</v>
      </c>
      <c r="C43" s="84" t="s">
        <v>2450</v>
      </c>
      <c r="D43" s="84">
        <v>4</v>
      </c>
      <c r="E43" s="84" t="s">
        <v>2459</v>
      </c>
      <c r="F43" s="84">
        <v>20</v>
      </c>
      <c r="G43" s="84" t="s">
        <v>2468</v>
      </c>
      <c r="H43" s="84">
        <v>19</v>
      </c>
      <c r="I43" s="84" t="s">
        <v>2445</v>
      </c>
      <c r="J43" s="84">
        <v>35</v>
      </c>
      <c r="K43" s="84" t="s">
        <v>2484</v>
      </c>
      <c r="L43" s="84">
        <v>11</v>
      </c>
      <c r="M43" s="84" t="s">
        <v>2494</v>
      </c>
      <c r="N43" s="84">
        <v>12</v>
      </c>
      <c r="O43" s="84" t="s">
        <v>2503</v>
      </c>
      <c r="P43" s="84">
        <v>14</v>
      </c>
      <c r="Q43" s="84" t="s">
        <v>2508</v>
      </c>
      <c r="R43" s="84">
        <v>6</v>
      </c>
      <c r="S43" s="84" t="s">
        <v>2513</v>
      </c>
      <c r="T43" s="84">
        <v>5</v>
      </c>
      <c r="U43" s="84" t="s">
        <v>358</v>
      </c>
      <c r="V43" s="84">
        <v>2</v>
      </c>
    </row>
    <row r="44" spans="1:22" ht="15">
      <c r="A44" s="84" t="s">
        <v>2442</v>
      </c>
      <c r="B44" s="84">
        <v>4327</v>
      </c>
      <c r="C44" s="84" t="s">
        <v>2451</v>
      </c>
      <c r="D44" s="84">
        <v>4</v>
      </c>
      <c r="E44" s="84" t="s">
        <v>2447</v>
      </c>
      <c r="F44" s="84">
        <v>19</v>
      </c>
      <c r="G44" s="84" t="s">
        <v>2469</v>
      </c>
      <c r="H44" s="84">
        <v>19</v>
      </c>
      <c r="I44" s="84" t="s">
        <v>2476</v>
      </c>
      <c r="J44" s="84">
        <v>27</v>
      </c>
      <c r="K44" s="84" t="s">
        <v>2485</v>
      </c>
      <c r="L44" s="84">
        <v>11</v>
      </c>
      <c r="M44" s="84" t="s">
        <v>2495</v>
      </c>
      <c r="N44" s="84">
        <v>11</v>
      </c>
      <c r="O44" s="84" t="s">
        <v>2444</v>
      </c>
      <c r="P44" s="84">
        <v>10</v>
      </c>
      <c r="Q44" s="84" t="s">
        <v>2509</v>
      </c>
      <c r="R44" s="84">
        <v>6</v>
      </c>
      <c r="S44" s="84" t="s">
        <v>2514</v>
      </c>
      <c r="T44" s="84">
        <v>5</v>
      </c>
      <c r="U44" s="84"/>
      <c r="V44" s="84"/>
    </row>
    <row r="45" spans="1:22" ht="15">
      <c r="A45" s="84" t="s">
        <v>2443</v>
      </c>
      <c r="B45" s="84">
        <v>4436</v>
      </c>
      <c r="C45" s="84" t="s">
        <v>2452</v>
      </c>
      <c r="D45" s="84">
        <v>4</v>
      </c>
      <c r="E45" s="84" t="s">
        <v>2460</v>
      </c>
      <c r="F45" s="84">
        <v>16</v>
      </c>
      <c r="G45" s="84" t="s">
        <v>2428</v>
      </c>
      <c r="H45" s="84">
        <v>19</v>
      </c>
      <c r="I45" s="84" t="s">
        <v>2411</v>
      </c>
      <c r="J45" s="84">
        <v>24</v>
      </c>
      <c r="K45" s="84" t="s">
        <v>2486</v>
      </c>
      <c r="L45" s="84">
        <v>11</v>
      </c>
      <c r="M45" s="84" t="s">
        <v>2496</v>
      </c>
      <c r="N45" s="84">
        <v>11</v>
      </c>
      <c r="O45" s="84" t="s">
        <v>2458</v>
      </c>
      <c r="P45" s="84">
        <v>8</v>
      </c>
      <c r="Q45" s="84" t="s">
        <v>266</v>
      </c>
      <c r="R45" s="84">
        <v>5</v>
      </c>
      <c r="S45" s="84" t="s">
        <v>2515</v>
      </c>
      <c r="T45" s="84">
        <v>5</v>
      </c>
      <c r="U45" s="84"/>
      <c r="V45" s="84"/>
    </row>
    <row r="46" spans="1:22" ht="15">
      <c r="A46" s="84" t="s">
        <v>2444</v>
      </c>
      <c r="B46" s="84">
        <v>164</v>
      </c>
      <c r="C46" s="84" t="s">
        <v>2413</v>
      </c>
      <c r="D46" s="84">
        <v>4</v>
      </c>
      <c r="E46" s="84" t="s">
        <v>2461</v>
      </c>
      <c r="F46" s="84">
        <v>16</v>
      </c>
      <c r="G46" s="84" t="s">
        <v>2470</v>
      </c>
      <c r="H46" s="84">
        <v>19</v>
      </c>
      <c r="I46" s="84" t="s">
        <v>2477</v>
      </c>
      <c r="J46" s="84">
        <v>23</v>
      </c>
      <c r="K46" s="84" t="s">
        <v>2487</v>
      </c>
      <c r="L46" s="84">
        <v>11</v>
      </c>
      <c r="M46" s="84" t="s">
        <v>2497</v>
      </c>
      <c r="N46" s="84">
        <v>11</v>
      </c>
      <c r="O46" s="84" t="s">
        <v>2459</v>
      </c>
      <c r="P46" s="84">
        <v>8</v>
      </c>
      <c r="Q46" s="84"/>
      <c r="R46" s="84"/>
      <c r="S46" s="84" t="s">
        <v>2516</v>
      </c>
      <c r="T46" s="84">
        <v>5</v>
      </c>
      <c r="U46" s="84"/>
      <c r="V46" s="84"/>
    </row>
    <row r="47" spans="1:22" ht="15">
      <c r="A47" s="84" t="s">
        <v>2411</v>
      </c>
      <c r="B47" s="84">
        <v>125</v>
      </c>
      <c r="C47" s="84" t="s">
        <v>2453</v>
      </c>
      <c r="D47" s="84">
        <v>3</v>
      </c>
      <c r="E47" s="84" t="s">
        <v>2462</v>
      </c>
      <c r="F47" s="84">
        <v>15</v>
      </c>
      <c r="G47" s="84" t="s">
        <v>2471</v>
      </c>
      <c r="H47" s="84">
        <v>19</v>
      </c>
      <c r="I47" s="84" t="s">
        <v>2478</v>
      </c>
      <c r="J47" s="84">
        <v>23</v>
      </c>
      <c r="K47" s="84" t="s">
        <v>2488</v>
      </c>
      <c r="L47" s="84">
        <v>11</v>
      </c>
      <c r="M47" s="84" t="s">
        <v>2447</v>
      </c>
      <c r="N47" s="84">
        <v>11</v>
      </c>
      <c r="O47" s="84" t="s">
        <v>2500</v>
      </c>
      <c r="P47" s="84">
        <v>8</v>
      </c>
      <c r="Q47" s="84"/>
      <c r="R47" s="84"/>
      <c r="S47" s="84" t="s">
        <v>2411</v>
      </c>
      <c r="T47" s="84">
        <v>5</v>
      </c>
      <c r="U47" s="84"/>
      <c r="V47" s="84"/>
    </row>
    <row r="48" spans="1:22" ht="15">
      <c r="A48" s="84" t="s">
        <v>2445</v>
      </c>
      <c r="B48" s="84">
        <v>101</v>
      </c>
      <c r="C48" s="84" t="s">
        <v>2454</v>
      </c>
      <c r="D48" s="84">
        <v>3</v>
      </c>
      <c r="E48" s="84" t="s">
        <v>2463</v>
      </c>
      <c r="F48" s="84">
        <v>15</v>
      </c>
      <c r="G48" s="84" t="s">
        <v>2472</v>
      </c>
      <c r="H48" s="84">
        <v>19</v>
      </c>
      <c r="I48" s="84" t="s">
        <v>2479</v>
      </c>
      <c r="J48" s="84">
        <v>22</v>
      </c>
      <c r="K48" s="84" t="s">
        <v>2489</v>
      </c>
      <c r="L48" s="84">
        <v>11</v>
      </c>
      <c r="M48" s="84" t="s">
        <v>2498</v>
      </c>
      <c r="N48" s="84">
        <v>11</v>
      </c>
      <c r="O48" s="84" t="s">
        <v>2447</v>
      </c>
      <c r="P48" s="84">
        <v>8</v>
      </c>
      <c r="Q48" s="84"/>
      <c r="R48" s="84"/>
      <c r="S48" s="84" t="s">
        <v>2517</v>
      </c>
      <c r="T48" s="84">
        <v>5</v>
      </c>
      <c r="U48" s="84"/>
      <c r="V48" s="84"/>
    </row>
    <row r="49" spans="1:22" ht="15">
      <c r="A49" s="84" t="s">
        <v>2446</v>
      </c>
      <c r="B49" s="84">
        <v>73</v>
      </c>
      <c r="C49" s="84" t="s">
        <v>2455</v>
      </c>
      <c r="D49" s="84">
        <v>3</v>
      </c>
      <c r="E49" s="84" t="s">
        <v>2449</v>
      </c>
      <c r="F49" s="84">
        <v>14</v>
      </c>
      <c r="G49" s="84" t="s">
        <v>2473</v>
      </c>
      <c r="H49" s="84">
        <v>19</v>
      </c>
      <c r="I49" s="84" t="s">
        <v>2480</v>
      </c>
      <c r="J49" s="84">
        <v>21</v>
      </c>
      <c r="K49" s="84" t="s">
        <v>2490</v>
      </c>
      <c r="L49" s="84">
        <v>11</v>
      </c>
      <c r="M49" s="84" t="s">
        <v>2499</v>
      </c>
      <c r="N49" s="84">
        <v>11</v>
      </c>
      <c r="O49" s="84" t="s">
        <v>2504</v>
      </c>
      <c r="P49" s="84">
        <v>7</v>
      </c>
      <c r="Q49" s="84"/>
      <c r="R49" s="84"/>
      <c r="S49" s="84" t="s">
        <v>2518</v>
      </c>
      <c r="T49" s="84">
        <v>5</v>
      </c>
      <c r="U49" s="84"/>
      <c r="V49" s="84"/>
    </row>
    <row r="50" spans="1:22" ht="15">
      <c r="A50" s="84" t="s">
        <v>2447</v>
      </c>
      <c r="B50" s="84">
        <v>49</v>
      </c>
      <c r="C50" s="84" t="s">
        <v>2456</v>
      </c>
      <c r="D50" s="84">
        <v>3</v>
      </c>
      <c r="E50" s="84" t="s">
        <v>2464</v>
      </c>
      <c r="F50" s="84">
        <v>14</v>
      </c>
      <c r="G50" s="84" t="s">
        <v>2474</v>
      </c>
      <c r="H50" s="84">
        <v>19</v>
      </c>
      <c r="I50" s="84" t="s">
        <v>2481</v>
      </c>
      <c r="J50" s="84">
        <v>21</v>
      </c>
      <c r="K50" s="84" t="s">
        <v>2491</v>
      </c>
      <c r="L50" s="84">
        <v>11</v>
      </c>
      <c r="M50" s="84" t="s">
        <v>2500</v>
      </c>
      <c r="N50" s="84">
        <v>10</v>
      </c>
      <c r="O50" s="84" t="s">
        <v>2505</v>
      </c>
      <c r="P50" s="84">
        <v>7</v>
      </c>
      <c r="Q50" s="84"/>
      <c r="R50" s="84"/>
      <c r="S50" s="84" t="s">
        <v>2519</v>
      </c>
      <c r="T50" s="84">
        <v>5</v>
      </c>
      <c r="U50" s="84"/>
      <c r="V50" s="84"/>
    </row>
    <row r="53" spans="1:22" ht="15" customHeight="1">
      <c r="A53" s="13" t="s">
        <v>2539</v>
      </c>
      <c r="B53" s="13" t="s">
        <v>2362</v>
      </c>
      <c r="C53" s="13" t="s">
        <v>2550</v>
      </c>
      <c r="D53" s="13" t="s">
        <v>2365</v>
      </c>
      <c r="E53" s="13" t="s">
        <v>2561</v>
      </c>
      <c r="F53" s="13" t="s">
        <v>2367</v>
      </c>
      <c r="G53" s="13" t="s">
        <v>2571</v>
      </c>
      <c r="H53" s="13" t="s">
        <v>2369</v>
      </c>
      <c r="I53" s="13" t="s">
        <v>2581</v>
      </c>
      <c r="J53" s="13" t="s">
        <v>2371</v>
      </c>
      <c r="K53" s="13" t="s">
        <v>2585</v>
      </c>
      <c r="L53" s="13" t="s">
        <v>2373</v>
      </c>
      <c r="M53" s="13" t="s">
        <v>2596</v>
      </c>
      <c r="N53" s="13" t="s">
        <v>2375</v>
      </c>
      <c r="O53" s="13" t="s">
        <v>2607</v>
      </c>
      <c r="P53" s="13" t="s">
        <v>2377</v>
      </c>
      <c r="Q53" s="13" t="s">
        <v>2617</v>
      </c>
      <c r="R53" s="13" t="s">
        <v>2379</v>
      </c>
      <c r="S53" s="13" t="s">
        <v>2622</v>
      </c>
      <c r="T53" s="13" t="s">
        <v>2381</v>
      </c>
      <c r="U53" s="13" t="s">
        <v>2633</v>
      </c>
      <c r="V53" s="13" t="s">
        <v>2382</v>
      </c>
    </row>
    <row r="54" spans="1:22" ht="15">
      <c r="A54" s="84" t="s">
        <v>2540</v>
      </c>
      <c r="B54" s="84">
        <v>71</v>
      </c>
      <c r="C54" s="84" t="s">
        <v>2551</v>
      </c>
      <c r="D54" s="84">
        <v>3</v>
      </c>
      <c r="E54" s="84" t="s">
        <v>2542</v>
      </c>
      <c r="F54" s="84">
        <v>20</v>
      </c>
      <c r="G54" s="84" t="s">
        <v>2549</v>
      </c>
      <c r="H54" s="84">
        <v>19</v>
      </c>
      <c r="I54" s="84" t="s">
        <v>2540</v>
      </c>
      <c r="J54" s="84">
        <v>69</v>
      </c>
      <c r="K54" s="84" t="s">
        <v>2586</v>
      </c>
      <c r="L54" s="84">
        <v>11</v>
      </c>
      <c r="M54" s="84" t="s">
        <v>2597</v>
      </c>
      <c r="N54" s="84">
        <v>11</v>
      </c>
      <c r="O54" s="84" t="s">
        <v>2542</v>
      </c>
      <c r="P54" s="84">
        <v>8</v>
      </c>
      <c r="Q54" s="84" t="s">
        <v>2618</v>
      </c>
      <c r="R54" s="84">
        <v>6</v>
      </c>
      <c r="S54" s="84" t="s">
        <v>2623</v>
      </c>
      <c r="T54" s="84">
        <v>5</v>
      </c>
      <c r="U54" s="84" t="s">
        <v>2634</v>
      </c>
      <c r="V54" s="84">
        <v>3</v>
      </c>
    </row>
    <row r="55" spans="1:22" ht="15">
      <c r="A55" s="84" t="s">
        <v>2541</v>
      </c>
      <c r="B55" s="84">
        <v>37</v>
      </c>
      <c r="C55" s="84" t="s">
        <v>2552</v>
      </c>
      <c r="D55" s="84">
        <v>3</v>
      </c>
      <c r="E55" s="84" t="s">
        <v>2562</v>
      </c>
      <c r="F55" s="84">
        <v>11</v>
      </c>
      <c r="G55" s="84" t="s">
        <v>2572</v>
      </c>
      <c r="H55" s="84">
        <v>19</v>
      </c>
      <c r="I55" s="84" t="s">
        <v>2541</v>
      </c>
      <c r="J55" s="84">
        <v>24</v>
      </c>
      <c r="K55" s="84" t="s">
        <v>2587</v>
      </c>
      <c r="L55" s="84">
        <v>11</v>
      </c>
      <c r="M55" s="84" t="s">
        <v>2598</v>
      </c>
      <c r="N55" s="84">
        <v>11</v>
      </c>
      <c r="O55" s="84" t="s">
        <v>2608</v>
      </c>
      <c r="P55" s="84">
        <v>7</v>
      </c>
      <c r="Q55" s="84" t="s">
        <v>2619</v>
      </c>
      <c r="R55" s="84">
        <v>6</v>
      </c>
      <c r="S55" s="84" t="s">
        <v>2624</v>
      </c>
      <c r="T55" s="84">
        <v>5</v>
      </c>
      <c r="U55" s="84" t="s">
        <v>2635</v>
      </c>
      <c r="V55" s="84">
        <v>2</v>
      </c>
    </row>
    <row r="56" spans="1:22" ht="15">
      <c r="A56" s="84" t="s">
        <v>2542</v>
      </c>
      <c r="B56" s="84">
        <v>28</v>
      </c>
      <c r="C56" s="84" t="s">
        <v>2553</v>
      </c>
      <c r="D56" s="84">
        <v>3</v>
      </c>
      <c r="E56" s="84" t="s">
        <v>2563</v>
      </c>
      <c r="F56" s="84">
        <v>11</v>
      </c>
      <c r="G56" s="84" t="s">
        <v>2573</v>
      </c>
      <c r="H56" s="84">
        <v>19</v>
      </c>
      <c r="I56" s="84" t="s">
        <v>2544</v>
      </c>
      <c r="J56" s="84">
        <v>23</v>
      </c>
      <c r="K56" s="84" t="s">
        <v>2588</v>
      </c>
      <c r="L56" s="84">
        <v>11</v>
      </c>
      <c r="M56" s="84" t="s">
        <v>2599</v>
      </c>
      <c r="N56" s="84">
        <v>10</v>
      </c>
      <c r="O56" s="84" t="s">
        <v>2609</v>
      </c>
      <c r="P56" s="84">
        <v>7</v>
      </c>
      <c r="Q56" s="84" t="s">
        <v>2620</v>
      </c>
      <c r="R56" s="84">
        <v>6</v>
      </c>
      <c r="S56" s="84" t="s">
        <v>2625</v>
      </c>
      <c r="T56" s="84">
        <v>5</v>
      </c>
      <c r="U56" s="84"/>
      <c r="V56" s="84"/>
    </row>
    <row r="57" spans="1:22" ht="15">
      <c r="A57" s="84" t="s">
        <v>2543</v>
      </c>
      <c r="B57" s="84">
        <v>26</v>
      </c>
      <c r="C57" s="84" t="s">
        <v>2554</v>
      </c>
      <c r="D57" s="84">
        <v>3</v>
      </c>
      <c r="E57" s="84" t="s">
        <v>2564</v>
      </c>
      <c r="F57" s="84">
        <v>11</v>
      </c>
      <c r="G57" s="84" t="s">
        <v>2574</v>
      </c>
      <c r="H57" s="84">
        <v>19</v>
      </c>
      <c r="I57" s="84" t="s">
        <v>2547</v>
      </c>
      <c r="J57" s="84">
        <v>19</v>
      </c>
      <c r="K57" s="84" t="s">
        <v>2589</v>
      </c>
      <c r="L57" s="84">
        <v>11</v>
      </c>
      <c r="M57" s="84" t="s">
        <v>2600</v>
      </c>
      <c r="N57" s="84">
        <v>10</v>
      </c>
      <c r="O57" s="84" t="s">
        <v>2610</v>
      </c>
      <c r="P57" s="84">
        <v>7</v>
      </c>
      <c r="Q57" s="84" t="s">
        <v>2621</v>
      </c>
      <c r="R57" s="84">
        <v>5</v>
      </c>
      <c r="S57" s="84" t="s">
        <v>2626</v>
      </c>
      <c r="T57" s="84">
        <v>5</v>
      </c>
      <c r="U57" s="84"/>
      <c r="V57" s="84"/>
    </row>
    <row r="58" spans="1:22" ht="15">
      <c r="A58" s="84" t="s">
        <v>2544</v>
      </c>
      <c r="B58" s="84">
        <v>23</v>
      </c>
      <c r="C58" s="84" t="s">
        <v>2555</v>
      </c>
      <c r="D58" s="84">
        <v>2</v>
      </c>
      <c r="E58" s="84" t="s">
        <v>2565</v>
      </c>
      <c r="F58" s="84">
        <v>11</v>
      </c>
      <c r="G58" s="84" t="s">
        <v>2575</v>
      </c>
      <c r="H58" s="84">
        <v>19</v>
      </c>
      <c r="I58" s="84" t="s">
        <v>2548</v>
      </c>
      <c r="J58" s="84">
        <v>19</v>
      </c>
      <c r="K58" s="84" t="s">
        <v>2590</v>
      </c>
      <c r="L58" s="84">
        <v>11</v>
      </c>
      <c r="M58" s="84" t="s">
        <v>2601</v>
      </c>
      <c r="N58" s="84">
        <v>9</v>
      </c>
      <c r="O58" s="84" t="s">
        <v>2611</v>
      </c>
      <c r="P58" s="84">
        <v>7</v>
      </c>
      <c r="Q58" s="84"/>
      <c r="R58" s="84"/>
      <c r="S58" s="84" t="s">
        <v>2627</v>
      </c>
      <c r="T58" s="84">
        <v>5</v>
      </c>
      <c r="U58" s="84"/>
      <c r="V58" s="84"/>
    </row>
    <row r="59" spans="1:22" ht="15">
      <c r="A59" s="84" t="s">
        <v>2545</v>
      </c>
      <c r="B59" s="84">
        <v>23</v>
      </c>
      <c r="C59" s="84" t="s">
        <v>2556</v>
      </c>
      <c r="D59" s="84">
        <v>2</v>
      </c>
      <c r="E59" s="84" t="s">
        <v>2566</v>
      </c>
      <c r="F59" s="84">
        <v>11</v>
      </c>
      <c r="G59" s="84" t="s">
        <v>2576</v>
      </c>
      <c r="H59" s="84">
        <v>19</v>
      </c>
      <c r="I59" s="84" t="s">
        <v>2546</v>
      </c>
      <c r="J59" s="84">
        <v>14</v>
      </c>
      <c r="K59" s="84" t="s">
        <v>2591</v>
      </c>
      <c r="L59" s="84">
        <v>11</v>
      </c>
      <c r="M59" s="84" t="s">
        <v>2602</v>
      </c>
      <c r="N59" s="84">
        <v>9</v>
      </c>
      <c r="O59" s="84" t="s">
        <v>2612</v>
      </c>
      <c r="P59" s="84">
        <v>7</v>
      </c>
      <c r="Q59" s="84"/>
      <c r="R59" s="84"/>
      <c r="S59" s="84" t="s">
        <v>2628</v>
      </c>
      <c r="T59" s="84">
        <v>5</v>
      </c>
      <c r="U59" s="84"/>
      <c r="V59" s="84"/>
    </row>
    <row r="60" spans="1:22" ht="15">
      <c r="A60" s="84" t="s">
        <v>2546</v>
      </c>
      <c r="B60" s="84">
        <v>21</v>
      </c>
      <c r="C60" s="84" t="s">
        <v>2557</v>
      </c>
      <c r="D60" s="84">
        <v>2</v>
      </c>
      <c r="E60" s="84" t="s">
        <v>2567</v>
      </c>
      <c r="F60" s="84">
        <v>11</v>
      </c>
      <c r="G60" s="84" t="s">
        <v>2577</v>
      </c>
      <c r="H60" s="84">
        <v>19</v>
      </c>
      <c r="I60" s="84" t="s">
        <v>2543</v>
      </c>
      <c r="J60" s="84">
        <v>14</v>
      </c>
      <c r="K60" s="84" t="s">
        <v>2592</v>
      </c>
      <c r="L60" s="84">
        <v>11</v>
      </c>
      <c r="M60" s="84" t="s">
        <v>2603</v>
      </c>
      <c r="N60" s="84">
        <v>8</v>
      </c>
      <c r="O60" s="84" t="s">
        <v>2613</v>
      </c>
      <c r="P60" s="84">
        <v>6</v>
      </c>
      <c r="Q60" s="84"/>
      <c r="R60" s="84"/>
      <c r="S60" s="84" t="s">
        <v>2629</v>
      </c>
      <c r="T60" s="84">
        <v>5</v>
      </c>
      <c r="U60" s="84"/>
      <c r="V60" s="84"/>
    </row>
    <row r="61" spans="1:22" ht="15">
      <c r="A61" s="84" t="s">
        <v>2547</v>
      </c>
      <c r="B61" s="84">
        <v>19</v>
      </c>
      <c r="C61" s="84" t="s">
        <v>2558</v>
      </c>
      <c r="D61" s="84">
        <v>2</v>
      </c>
      <c r="E61" s="84" t="s">
        <v>2568</v>
      </c>
      <c r="F61" s="84">
        <v>11</v>
      </c>
      <c r="G61" s="84" t="s">
        <v>2578</v>
      </c>
      <c r="H61" s="84">
        <v>19</v>
      </c>
      <c r="I61" s="84" t="s">
        <v>2582</v>
      </c>
      <c r="J61" s="84">
        <v>12</v>
      </c>
      <c r="K61" s="84" t="s">
        <v>2593</v>
      </c>
      <c r="L61" s="84">
        <v>11</v>
      </c>
      <c r="M61" s="84" t="s">
        <v>2604</v>
      </c>
      <c r="N61" s="84">
        <v>8</v>
      </c>
      <c r="O61" s="84" t="s">
        <v>2614</v>
      </c>
      <c r="P61" s="84">
        <v>5</v>
      </c>
      <c r="Q61" s="84"/>
      <c r="R61" s="84"/>
      <c r="S61" s="84" t="s">
        <v>2630</v>
      </c>
      <c r="T61" s="84">
        <v>5</v>
      </c>
      <c r="U61" s="84"/>
      <c r="V61" s="84"/>
    </row>
    <row r="62" spans="1:22" ht="15">
      <c r="A62" s="84" t="s">
        <v>2548</v>
      </c>
      <c r="B62" s="84">
        <v>19</v>
      </c>
      <c r="C62" s="84" t="s">
        <v>2559</v>
      </c>
      <c r="D62" s="84">
        <v>2</v>
      </c>
      <c r="E62" s="84" t="s">
        <v>2569</v>
      </c>
      <c r="F62" s="84">
        <v>11</v>
      </c>
      <c r="G62" s="84" t="s">
        <v>2579</v>
      </c>
      <c r="H62" s="84">
        <v>19</v>
      </c>
      <c r="I62" s="84" t="s">
        <v>2583</v>
      </c>
      <c r="J62" s="84">
        <v>11</v>
      </c>
      <c r="K62" s="84" t="s">
        <v>2594</v>
      </c>
      <c r="L62" s="84">
        <v>11</v>
      </c>
      <c r="M62" s="84" t="s">
        <v>2605</v>
      </c>
      <c r="N62" s="84">
        <v>8</v>
      </c>
      <c r="O62" s="84" t="s">
        <v>2615</v>
      </c>
      <c r="P62" s="84">
        <v>5</v>
      </c>
      <c r="Q62" s="84"/>
      <c r="R62" s="84"/>
      <c r="S62" s="84" t="s">
        <v>2631</v>
      </c>
      <c r="T62" s="84">
        <v>5</v>
      </c>
      <c r="U62" s="84"/>
      <c r="V62" s="84"/>
    </row>
    <row r="63" spans="1:22" ht="15">
      <c r="A63" s="84" t="s">
        <v>2549</v>
      </c>
      <c r="B63" s="84">
        <v>19</v>
      </c>
      <c r="C63" s="84" t="s">
        <v>2560</v>
      </c>
      <c r="D63" s="84">
        <v>2</v>
      </c>
      <c r="E63" s="84" t="s">
        <v>2570</v>
      </c>
      <c r="F63" s="84">
        <v>11</v>
      </c>
      <c r="G63" s="84" t="s">
        <v>2580</v>
      </c>
      <c r="H63" s="84">
        <v>19</v>
      </c>
      <c r="I63" s="84" t="s">
        <v>2584</v>
      </c>
      <c r="J63" s="84">
        <v>11</v>
      </c>
      <c r="K63" s="84" t="s">
        <v>2595</v>
      </c>
      <c r="L63" s="84">
        <v>10</v>
      </c>
      <c r="M63" s="84" t="s">
        <v>2606</v>
      </c>
      <c r="N63" s="84">
        <v>8</v>
      </c>
      <c r="O63" s="84" t="s">
        <v>2616</v>
      </c>
      <c r="P63" s="84">
        <v>5</v>
      </c>
      <c r="Q63" s="84"/>
      <c r="R63" s="84"/>
      <c r="S63" s="84" t="s">
        <v>2632</v>
      </c>
      <c r="T63" s="84">
        <v>5</v>
      </c>
      <c r="U63" s="84"/>
      <c r="V63" s="84"/>
    </row>
    <row r="66" spans="1:22" ht="15" customHeight="1">
      <c r="A66" s="13" t="s">
        <v>2653</v>
      </c>
      <c r="B66" s="13" t="s">
        <v>2362</v>
      </c>
      <c r="C66" s="78" t="s">
        <v>2656</v>
      </c>
      <c r="D66" s="78" t="s">
        <v>2365</v>
      </c>
      <c r="E66" s="78" t="s">
        <v>2657</v>
      </c>
      <c r="F66" s="78" t="s">
        <v>2367</v>
      </c>
      <c r="G66" s="78" t="s">
        <v>2660</v>
      </c>
      <c r="H66" s="78" t="s">
        <v>2369</v>
      </c>
      <c r="I66" s="78" t="s">
        <v>2663</v>
      </c>
      <c r="J66" s="78" t="s">
        <v>2371</v>
      </c>
      <c r="K66" s="78" t="s">
        <v>2665</v>
      </c>
      <c r="L66" s="78" t="s">
        <v>2373</v>
      </c>
      <c r="M66" s="78" t="s">
        <v>2667</v>
      </c>
      <c r="N66" s="78" t="s">
        <v>2375</v>
      </c>
      <c r="O66" s="78" t="s">
        <v>2669</v>
      </c>
      <c r="P66" s="78" t="s">
        <v>2377</v>
      </c>
      <c r="Q66" s="78" t="s">
        <v>2671</v>
      </c>
      <c r="R66" s="78" t="s">
        <v>2379</v>
      </c>
      <c r="S66" s="78" t="s">
        <v>2673</v>
      </c>
      <c r="T66" s="78" t="s">
        <v>2381</v>
      </c>
      <c r="U66" s="13" t="s">
        <v>2675</v>
      </c>
      <c r="V66" s="13" t="s">
        <v>2382</v>
      </c>
    </row>
    <row r="67" spans="1:22" ht="15">
      <c r="A67" s="78" t="s">
        <v>384</v>
      </c>
      <c r="B67" s="78">
        <v>1</v>
      </c>
      <c r="C67" s="78"/>
      <c r="D67" s="78"/>
      <c r="E67" s="78"/>
      <c r="F67" s="78"/>
      <c r="G67" s="78"/>
      <c r="H67" s="78"/>
      <c r="I67" s="78"/>
      <c r="J67" s="78"/>
      <c r="K67" s="78"/>
      <c r="L67" s="78"/>
      <c r="M67" s="78"/>
      <c r="N67" s="78"/>
      <c r="O67" s="78"/>
      <c r="P67" s="78"/>
      <c r="Q67" s="78"/>
      <c r="R67" s="78"/>
      <c r="S67" s="78"/>
      <c r="T67" s="78"/>
      <c r="U67" s="78" t="s">
        <v>384</v>
      </c>
      <c r="V67" s="78">
        <v>1</v>
      </c>
    </row>
    <row r="68" spans="1:22" ht="15">
      <c r="A68" s="78" t="s">
        <v>382</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381</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380</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377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375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374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373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2654</v>
      </c>
      <c r="B77" s="13" t="s">
        <v>2362</v>
      </c>
      <c r="C77" s="78" t="s">
        <v>2658</v>
      </c>
      <c r="D77" s="78" t="s">
        <v>2365</v>
      </c>
      <c r="E77" s="13" t="s">
        <v>2659</v>
      </c>
      <c r="F77" s="13" t="s">
        <v>2367</v>
      </c>
      <c r="G77" s="13" t="s">
        <v>2662</v>
      </c>
      <c r="H77" s="13" t="s">
        <v>2369</v>
      </c>
      <c r="I77" s="13" t="s">
        <v>2664</v>
      </c>
      <c r="J77" s="13" t="s">
        <v>2371</v>
      </c>
      <c r="K77" s="13" t="s">
        <v>2666</v>
      </c>
      <c r="L77" s="13" t="s">
        <v>2373</v>
      </c>
      <c r="M77" s="13" t="s">
        <v>2668</v>
      </c>
      <c r="N77" s="13" t="s">
        <v>2375</v>
      </c>
      <c r="O77" s="13" t="s">
        <v>2670</v>
      </c>
      <c r="P77" s="13" t="s">
        <v>2377</v>
      </c>
      <c r="Q77" s="13" t="s">
        <v>2672</v>
      </c>
      <c r="R77" s="13" t="s">
        <v>2379</v>
      </c>
      <c r="S77" s="13" t="s">
        <v>2674</v>
      </c>
      <c r="T77" s="13" t="s">
        <v>2381</v>
      </c>
      <c r="U77" s="13" t="s">
        <v>2676</v>
      </c>
      <c r="V77" s="13" t="s">
        <v>2382</v>
      </c>
    </row>
    <row r="78" spans="1:22" ht="15">
      <c r="A78" s="78" t="s">
        <v>261</v>
      </c>
      <c r="B78" s="78">
        <v>18</v>
      </c>
      <c r="C78" s="78"/>
      <c r="D78" s="78"/>
      <c r="E78" s="78" t="s">
        <v>2655</v>
      </c>
      <c r="F78" s="78">
        <v>11</v>
      </c>
      <c r="G78" s="78" t="s">
        <v>261</v>
      </c>
      <c r="H78" s="78">
        <v>18</v>
      </c>
      <c r="I78" s="78" t="s">
        <v>1562</v>
      </c>
      <c r="J78" s="78">
        <v>10</v>
      </c>
      <c r="K78" s="78" t="s">
        <v>335</v>
      </c>
      <c r="L78" s="78">
        <v>10</v>
      </c>
      <c r="M78" s="78" t="s">
        <v>231</v>
      </c>
      <c r="N78" s="78">
        <v>9</v>
      </c>
      <c r="O78" s="78" t="s">
        <v>294</v>
      </c>
      <c r="P78" s="78">
        <v>6</v>
      </c>
      <c r="Q78" s="78" t="s">
        <v>266</v>
      </c>
      <c r="R78" s="78">
        <v>5</v>
      </c>
      <c r="S78" s="78" t="s">
        <v>344</v>
      </c>
      <c r="T78" s="78">
        <v>4</v>
      </c>
      <c r="U78" s="78" t="s">
        <v>358</v>
      </c>
      <c r="V78" s="78">
        <v>2</v>
      </c>
    </row>
    <row r="79" spans="1:22" ht="15">
      <c r="A79" s="78" t="s">
        <v>2655</v>
      </c>
      <c r="B79" s="78">
        <v>12</v>
      </c>
      <c r="C79" s="78"/>
      <c r="D79" s="78"/>
      <c r="E79" s="78" t="s">
        <v>366</v>
      </c>
      <c r="F79" s="78">
        <v>10</v>
      </c>
      <c r="G79" s="78"/>
      <c r="H79" s="78"/>
      <c r="I79" s="78" t="s">
        <v>327</v>
      </c>
      <c r="J79" s="78">
        <v>9</v>
      </c>
      <c r="K79" s="78" t="s">
        <v>300</v>
      </c>
      <c r="L79" s="78">
        <v>4</v>
      </c>
      <c r="M79" s="78" t="s">
        <v>230</v>
      </c>
      <c r="N79" s="78">
        <v>7</v>
      </c>
      <c r="O79" s="78" t="s">
        <v>366</v>
      </c>
      <c r="P79" s="78">
        <v>1</v>
      </c>
      <c r="Q79" s="78"/>
      <c r="R79" s="78"/>
      <c r="S79" s="78"/>
      <c r="T79" s="78"/>
      <c r="U79" s="78" t="s">
        <v>384</v>
      </c>
      <c r="V79" s="78">
        <v>2</v>
      </c>
    </row>
    <row r="80" spans="1:22" ht="15">
      <c r="A80" s="78" t="s">
        <v>366</v>
      </c>
      <c r="B80" s="78">
        <v>11</v>
      </c>
      <c r="C80" s="78"/>
      <c r="D80" s="78"/>
      <c r="E80" s="78" t="s">
        <v>291</v>
      </c>
      <c r="F80" s="78">
        <v>7</v>
      </c>
      <c r="G80" s="78"/>
      <c r="H80" s="78"/>
      <c r="I80" s="78" t="s">
        <v>328</v>
      </c>
      <c r="J80" s="78">
        <v>8</v>
      </c>
      <c r="K80" s="78" t="s">
        <v>378</v>
      </c>
      <c r="L80" s="78">
        <v>1</v>
      </c>
      <c r="M80" s="78"/>
      <c r="N80" s="78"/>
      <c r="O80" s="78" t="s">
        <v>2655</v>
      </c>
      <c r="P80" s="78">
        <v>1</v>
      </c>
      <c r="Q80" s="78"/>
      <c r="R80" s="78"/>
      <c r="S80" s="78"/>
      <c r="T80" s="78"/>
      <c r="U80" s="78"/>
      <c r="V80" s="78"/>
    </row>
    <row r="81" spans="1:22" ht="15">
      <c r="A81" s="78" t="s">
        <v>335</v>
      </c>
      <c r="B81" s="78">
        <v>10</v>
      </c>
      <c r="C81" s="78"/>
      <c r="D81" s="78"/>
      <c r="E81" s="78" t="s">
        <v>2661</v>
      </c>
      <c r="F81" s="78">
        <v>5</v>
      </c>
      <c r="G81" s="78"/>
      <c r="H81" s="78"/>
      <c r="I81" s="78" t="s">
        <v>322</v>
      </c>
      <c r="J81" s="78">
        <v>5</v>
      </c>
      <c r="K81" s="78"/>
      <c r="L81" s="78"/>
      <c r="M81" s="78"/>
      <c r="N81" s="78"/>
      <c r="O81" s="78"/>
      <c r="P81" s="78"/>
      <c r="Q81" s="78"/>
      <c r="R81" s="78"/>
      <c r="S81" s="78"/>
      <c r="T81" s="78"/>
      <c r="U81" s="78"/>
      <c r="V81" s="78"/>
    </row>
    <row r="82" spans="1:22" ht="15">
      <c r="A82" s="78" t="s">
        <v>1562</v>
      </c>
      <c r="B82" s="78">
        <v>10</v>
      </c>
      <c r="C82" s="78"/>
      <c r="D82" s="78"/>
      <c r="E82" s="78" t="s">
        <v>367</v>
      </c>
      <c r="F82" s="78">
        <v>3</v>
      </c>
      <c r="G82" s="78"/>
      <c r="H82" s="78"/>
      <c r="I82" s="78" t="s">
        <v>323</v>
      </c>
      <c r="J82" s="78">
        <v>3</v>
      </c>
      <c r="K82" s="78"/>
      <c r="L82" s="78"/>
      <c r="M82" s="78"/>
      <c r="N82" s="78"/>
      <c r="O82" s="78"/>
      <c r="P82" s="78"/>
      <c r="Q82" s="78"/>
      <c r="R82" s="78"/>
      <c r="S82" s="78"/>
      <c r="T82" s="78"/>
      <c r="U82" s="78"/>
      <c r="V82" s="78"/>
    </row>
    <row r="83" spans="1:22" ht="15">
      <c r="A83" s="78" t="s">
        <v>327</v>
      </c>
      <c r="B83" s="78">
        <v>9</v>
      </c>
      <c r="C83" s="78"/>
      <c r="D83" s="78"/>
      <c r="E83" s="78" t="s">
        <v>2445</v>
      </c>
      <c r="F83" s="78">
        <v>3</v>
      </c>
      <c r="G83" s="78"/>
      <c r="H83" s="78"/>
      <c r="I83" s="78"/>
      <c r="J83" s="78"/>
      <c r="K83" s="78"/>
      <c r="L83" s="78"/>
      <c r="M83" s="78"/>
      <c r="N83" s="78"/>
      <c r="O83" s="78"/>
      <c r="P83" s="78"/>
      <c r="Q83" s="78"/>
      <c r="R83" s="78"/>
      <c r="S83" s="78"/>
      <c r="T83" s="78"/>
      <c r="U83" s="78"/>
      <c r="V83" s="78"/>
    </row>
    <row r="84" spans="1:22" ht="15">
      <c r="A84" s="78" t="s">
        <v>231</v>
      </c>
      <c r="B84" s="78">
        <v>9</v>
      </c>
      <c r="C84" s="78"/>
      <c r="D84" s="78"/>
      <c r="E84" s="78" t="s">
        <v>294</v>
      </c>
      <c r="F84" s="78">
        <v>1</v>
      </c>
      <c r="G84" s="78"/>
      <c r="H84" s="78"/>
      <c r="I84" s="78"/>
      <c r="J84" s="78"/>
      <c r="K84" s="78"/>
      <c r="L84" s="78"/>
      <c r="M84" s="78"/>
      <c r="N84" s="78"/>
      <c r="O84" s="78"/>
      <c r="P84" s="78"/>
      <c r="Q84" s="78"/>
      <c r="R84" s="78"/>
      <c r="S84" s="78"/>
      <c r="T84" s="78"/>
      <c r="U84" s="78"/>
      <c r="V84" s="78"/>
    </row>
    <row r="85" spans="1:22" ht="15">
      <c r="A85" s="78" t="s">
        <v>328</v>
      </c>
      <c r="B85" s="78">
        <v>8</v>
      </c>
      <c r="C85" s="78"/>
      <c r="D85" s="78"/>
      <c r="E85" s="78"/>
      <c r="F85" s="78"/>
      <c r="G85" s="78"/>
      <c r="H85" s="78"/>
      <c r="I85" s="78"/>
      <c r="J85" s="78"/>
      <c r="K85" s="78"/>
      <c r="L85" s="78"/>
      <c r="M85" s="78"/>
      <c r="N85" s="78"/>
      <c r="O85" s="78"/>
      <c r="P85" s="78"/>
      <c r="Q85" s="78"/>
      <c r="R85" s="78"/>
      <c r="S85" s="78"/>
      <c r="T85" s="78"/>
      <c r="U85" s="78"/>
      <c r="V85" s="78"/>
    </row>
    <row r="86" spans="1:22" ht="15">
      <c r="A86" s="78" t="s">
        <v>294</v>
      </c>
      <c r="B86" s="78">
        <v>7</v>
      </c>
      <c r="C86" s="78"/>
      <c r="D86" s="78"/>
      <c r="E86" s="78"/>
      <c r="F86" s="78"/>
      <c r="G86" s="78"/>
      <c r="H86" s="78"/>
      <c r="I86" s="78"/>
      <c r="J86" s="78"/>
      <c r="K86" s="78"/>
      <c r="L86" s="78"/>
      <c r="M86" s="78"/>
      <c r="N86" s="78"/>
      <c r="O86" s="78"/>
      <c r="P86" s="78"/>
      <c r="Q86" s="78"/>
      <c r="R86" s="78"/>
      <c r="S86" s="78"/>
      <c r="T86" s="78"/>
      <c r="U86" s="78"/>
      <c r="V86" s="78"/>
    </row>
    <row r="87" spans="1:22" ht="15">
      <c r="A87" s="78" t="s">
        <v>291</v>
      </c>
      <c r="B87" s="78">
        <v>7</v>
      </c>
      <c r="C87" s="78"/>
      <c r="D87" s="78"/>
      <c r="E87" s="78"/>
      <c r="F87" s="78"/>
      <c r="G87" s="78"/>
      <c r="H87" s="78"/>
      <c r="I87" s="78"/>
      <c r="J87" s="78"/>
      <c r="K87" s="78"/>
      <c r="L87" s="78"/>
      <c r="M87" s="78"/>
      <c r="N87" s="78"/>
      <c r="O87" s="78"/>
      <c r="P87" s="78"/>
      <c r="Q87" s="78"/>
      <c r="R87" s="78"/>
      <c r="S87" s="78"/>
      <c r="T87" s="78"/>
      <c r="U87" s="78"/>
      <c r="V87" s="78"/>
    </row>
    <row r="90" spans="1:22" ht="15" customHeight="1">
      <c r="A90" s="13" t="s">
        <v>2686</v>
      </c>
      <c r="B90" s="13" t="s">
        <v>2362</v>
      </c>
      <c r="C90" s="13" t="s">
        <v>2687</v>
      </c>
      <c r="D90" s="13" t="s">
        <v>2365</v>
      </c>
      <c r="E90" s="13" t="s">
        <v>2688</v>
      </c>
      <c r="F90" s="13" t="s">
        <v>2367</v>
      </c>
      <c r="G90" s="13" t="s">
        <v>2689</v>
      </c>
      <c r="H90" s="13" t="s">
        <v>2369</v>
      </c>
      <c r="I90" s="13" t="s">
        <v>2690</v>
      </c>
      <c r="J90" s="13" t="s">
        <v>2371</v>
      </c>
      <c r="K90" s="13" t="s">
        <v>2691</v>
      </c>
      <c r="L90" s="13" t="s">
        <v>2373</v>
      </c>
      <c r="M90" s="13" t="s">
        <v>2692</v>
      </c>
      <c r="N90" s="13" t="s">
        <v>2375</v>
      </c>
      <c r="O90" s="13" t="s">
        <v>2693</v>
      </c>
      <c r="P90" s="13" t="s">
        <v>2377</v>
      </c>
      <c r="Q90" s="13" t="s">
        <v>2694</v>
      </c>
      <c r="R90" s="13" t="s">
        <v>2379</v>
      </c>
      <c r="S90" s="13" t="s">
        <v>2695</v>
      </c>
      <c r="T90" s="13" t="s">
        <v>2381</v>
      </c>
      <c r="U90" s="13" t="s">
        <v>2696</v>
      </c>
      <c r="V90" s="13" t="s">
        <v>2382</v>
      </c>
    </row>
    <row r="91" spans="1:22" ht="15">
      <c r="A91" s="114" t="s">
        <v>352</v>
      </c>
      <c r="B91" s="78">
        <v>214718</v>
      </c>
      <c r="C91" s="114" t="s">
        <v>350</v>
      </c>
      <c r="D91" s="78">
        <v>178338</v>
      </c>
      <c r="E91" s="114" t="s">
        <v>289</v>
      </c>
      <c r="F91" s="78">
        <v>176732</v>
      </c>
      <c r="G91" s="114" t="s">
        <v>250</v>
      </c>
      <c r="H91" s="78">
        <v>68891</v>
      </c>
      <c r="I91" s="114" t="s">
        <v>312</v>
      </c>
      <c r="J91" s="78">
        <v>75933</v>
      </c>
      <c r="K91" s="114" t="s">
        <v>303</v>
      </c>
      <c r="L91" s="78">
        <v>41616</v>
      </c>
      <c r="M91" s="114" t="s">
        <v>218</v>
      </c>
      <c r="N91" s="78">
        <v>30662</v>
      </c>
      <c r="O91" s="114" t="s">
        <v>285</v>
      </c>
      <c r="P91" s="78">
        <v>15179</v>
      </c>
      <c r="Q91" s="114" t="s">
        <v>266</v>
      </c>
      <c r="R91" s="78">
        <v>7733</v>
      </c>
      <c r="S91" s="114" t="s">
        <v>342</v>
      </c>
      <c r="T91" s="78">
        <v>61331</v>
      </c>
      <c r="U91" s="114" t="s">
        <v>384</v>
      </c>
      <c r="V91" s="78">
        <v>17857</v>
      </c>
    </row>
    <row r="92" spans="1:22" ht="15">
      <c r="A92" s="114" t="s">
        <v>350</v>
      </c>
      <c r="B92" s="78">
        <v>178338</v>
      </c>
      <c r="C92" s="114" t="s">
        <v>299</v>
      </c>
      <c r="D92" s="78">
        <v>87039</v>
      </c>
      <c r="E92" s="114" t="s">
        <v>368</v>
      </c>
      <c r="F92" s="78">
        <v>66890</v>
      </c>
      <c r="G92" s="114" t="s">
        <v>246</v>
      </c>
      <c r="H92" s="78">
        <v>55243</v>
      </c>
      <c r="I92" s="114" t="s">
        <v>324</v>
      </c>
      <c r="J92" s="78">
        <v>65752</v>
      </c>
      <c r="K92" s="114" t="s">
        <v>301</v>
      </c>
      <c r="L92" s="78">
        <v>19082</v>
      </c>
      <c r="M92" s="114" t="s">
        <v>219</v>
      </c>
      <c r="N92" s="78">
        <v>13118</v>
      </c>
      <c r="O92" s="114" t="s">
        <v>295</v>
      </c>
      <c r="P92" s="78">
        <v>12725</v>
      </c>
      <c r="Q92" s="114" t="s">
        <v>225</v>
      </c>
      <c r="R92" s="78">
        <v>5229</v>
      </c>
      <c r="S92" s="114" t="s">
        <v>341</v>
      </c>
      <c r="T92" s="78">
        <v>60461</v>
      </c>
      <c r="U92" s="114" t="s">
        <v>356</v>
      </c>
      <c r="V92" s="78">
        <v>15499</v>
      </c>
    </row>
    <row r="93" spans="1:22" ht="15">
      <c r="A93" s="114" t="s">
        <v>289</v>
      </c>
      <c r="B93" s="78">
        <v>176732</v>
      </c>
      <c r="C93" s="114" t="s">
        <v>309</v>
      </c>
      <c r="D93" s="78">
        <v>57154</v>
      </c>
      <c r="E93" s="114" t="s">
        <v>284</v>
      </c>
      <c r="F93" s="78">
        <v>17283</v>
      </c>
      <c r="G93" s="114" t="s">
        <v>242</v>
      </c>
      <c r="H93" s="78">
        <v>37890</v>
      </c>
      <c r="I93" s="114" t="s">
        <v>275</v>
      </c>
      <c r="J93" s="78">
        <v>34432</v>
      </c>
      <c r="K93" s="114" t="s">
        <v>331</v>
      </c>
      <c r="L93" s="78">
        <v>16745</v>
      </c>
      <c r="M93" s="114" t="s">
        <v>217</v>
      </c>
      <c r="N93" s="78">
        <v>11191</v>
      </c>
      <c r="O93" s="114" t="s">
        <v>279</v>
      </c>
      <c r="P93" s="78">
        <v>10262</v>
      </c>
      <c r="Q93" s="114" t="s">
        <v>220</v>
      </c>
      <c r="R93" s="78">
        <v>2234</v>
      </c>
      <c r="S93" s="114" t="s">
        <v>344</v>
      </c>
      <c r="T93" s="78">
        <v>8257</v>
      </c>
      <c r="U93" s="114" t="s">
        <v>358</v>
      </c>
      <c r="V93" s="78">
        <v>1053</v>
      </c>
    </row>
    <row r="94" spans="1:22" ht="15">
      <c r="A94" s="114" t="s">
        <v>375</v>
      </c>
      <c r="B94" s="78">
        <v>134732</v>
      </c>
      <c r="C94" s="114" t="s">
        <v>281</v>
      </c>
      <c r="D94" s="78">
        <v>43413</v>
      </c>
      <c r="E94" s="114" t="s">
        <v>367</v>
      </c>
      <c r="F94" s="78">
        <v>15879</v>
      </c>
      <c r="G94" s="114" t="s">
        <v>253</v>
      </c>
      <c r="H94" s="78">
        <v>34511</v>
      </c>
      <c r="I94" s="114" t="s">
        <v>322</v>
      </c>
      <c r="J94" s="78">
        <v>26566</v>
      </c>
      <c r="K94" s="114" t="s">
        <v>378</v>
      </c>
      <c r="L94" s="78">
        <v>15123</v>
      </c>
      <c r="M94" s="114" t="s">
        <v>221</v>
      </c>
      <c r="N94" s="78">
        <v>7403</v>
      </c>
      <c r="O94" s="114" t="s">
        <v>293</v>
      </c>
      <c r="P94" s="78">
        <v>8717</v>
      </c>
      <c r="Q94" s="114" t="s">
        <v>224</v>
      </c>
      <c r="R94" s="78">
        <v>1687</v>
      </c>
      <c r="S94" s="114" t="s">
        <v>343</v>
      </c>
      <c r="T94" s="78">
        <v>7635</v>
      </c>
      <c r="U94" s="114" t="s">
        <v>359</v>
      </c>
      <c r="V94" s="78">
        <v>758</v>
      </c>
    </row>
    <row r="95" spans="1:22" ht="15">
      <c r="A95" s="114" t="s">
        <v>376</v>
      </c>
      <c r="B95" s="78">
        <v>128899</v>
      </c>
      <c r="C95" s="114" t="s">
        <v>308</v>
      </c>
      <c r="D95" s="78">
        <v>38668</v>
      </c>
      <c r="E95" s="114" t="s">
        <v>287</v>
      </c>
      <c r="F95" s="78">
        <v>12272</v>
      </c>
      <c r="G95" s="114" t="s">
        <v>252</v>
      </c>
      <c r="H95" s="78">
        <v>22054</v>
      </c>
      <c r="I95" s="114" t="s">
        <v>334</v>
      </c>
      <c r="J95" s="78">
        <v>23101</v>
      </c>
      <c r="K95" s="114" t="s">
        <v>326</v>
      </c>
      <c r="L95" s="78">
        <v>12998</v>
      </c>
      <c r="M95" s="114" t="s">
        <v>231</v>
      </c>
      <c r="N95" s="78">
        <v>3814</v>
      </c>
      <c r="O95" s="114" t="s">
        <v>283</v>
      </c>
      <c r="P95" s="78">
        <v>2326</v>
      </c>
      <c r="Q95" s="114" t="s">
        <v>267</v>
      </c>
      <c r="R95" s="78">
        <v>1107</v>
      </c>
      <c r="S95" s="114" t="s">
        <v>345</v>
      </c>
      <c r="T95" s="78">
        <v>198</v>
      </c>
      <c r="U95" s="114"/>
      <c r="V95" s="78"/>
    </row>
    <row r="96" spans="1:22" ht="15">
      <c r="A96" s="114" t="s">
        <v>299</v>
      </c>
      <c r="B96" s="78">
        <v>87039</v>
      </c>
      <c r="C96" s="114" t="s">
        <v>330</v>
      </c>
      <c r="D96" s="78">
        <v>33526</v>
      </c>
      <c r="E96" s="114" t="s">
        <v>237</v>
      </c>
      <c r="F96" s="78">
        <v>10039</v>
      </c>
      <c r="G96" s="114" t="s">
        <v>249</v>
      </c>
      <c r="H96" s="78">
        <v>21230</v>
      </c>
      <c r="I96" s="114" t="s">
        <v>274</v>
      </c>
      <c r="J96" s="78">
        <v>19141</v>
      </c>
      <c r="K96" s="114" t="s">
        <v>333</v>
      </c>
      <c r="L96" s="78">
        <v>10379</v>
      </c>
      <c r="M96" s="114" t="s">
        <v>230</v>
      </c>
      <c r="N96" s="78">
        <v>2966</v>
      </c>
      <c r="O96" s="114" t="s">
        <v>294</v>
      </c>
      <c r="P96" s="78">
        <v>1807</v>
      </c>
      <c r="Q96" s="114" t="s">
        <v>265</v>
      </c>
      <c r="R96" s="78">
        <v>1064</v>
      </c>
      <c r="S96" s="114"/>
      <c r="T96" s="78"/>
      <c r="U96" s="114"/>
      <c r="V96" s="78"/>
    </row>
    <row r="97" spans="1:22" ht="15">
      <c r="A97" s="114" t="s">
        <v>312</v>
      </c>
      <c r="B97" s="78">
        <v>75933</v>
      </c>
      <c r="C97" s="114" t="s">
        <v>273</v>
      </c>
      <c r="D97" s="78">
        <v>22940</v>
      </c>
      <c r="E97" s="114" t="s">
        <v>235</v>
      </c>
      <c r="F97" s="78">
        <v>9343</v>
      </c>
      <c r="G97" s="114" t="s">
        <v>244</v>
      </c>
      <c r="H97" s="78">
        <v>19024</v>
      </c>
      <c r="I97" s="114" t="s">
        <v>276</v>
      </c>
      <c r="J97" s="78">
        <v>6574</v>
      </c>
      <c r="K97" s="114" t="s">
        <v>321</v>
      </c>
      <c r="L97" s="78">
        <v>9991</v>
      </c>
      <c r="M97" s="114" t="s">
        <v>222</v>
      </c>
      <c r="N97" s="78">
        <v>2384</v>
      </c>
      <c r="O97" s="114" t="s">
        <v>280</v>
      </c>
      <c r="P97" s="78">
        <v>306</v>
      </c>
      <c r="Q97" s="114"/>
      <c r="R97" s="78"/>
      <c r="S97" s="114"/>
      <c r="T97" s="78"/>
      <c r="U97" s="114"/>
      <c r="V97" s="78"/>
    </row>
    <row r="98" spans="1:22" ht="15">
      <c r="A98" s="114" t="s">
        <v>250</v>
      </c>
      <c r="B98" s="78">
        <v>68891</v>
      </c>
      <c r="C98" s="114" t="s">
        <v>339</v>
      </c>
      <c r="D98" s="78">
        <v>21532</v>
      </c>
      <c r="E98" s="114" t="s">
        <v>288</v>
      </c>
      <c r="F98" s="78">
        <v>6790</v>
      </c>
      <c r="G98" s="114" t="s">
        <v>241</v>
      </c>
      <c r="H98" s="78">
        <v>15793</v>
      </c>
      <c r="I98" s="114" t="s">
        <v>278</v>
      </c>
      <c r="J98" s="78">
        <v>4399</v>
      </c>
      <c r="K98" s="114" t="s">
        <v>317</v>
      </c>
      <c r="L98" s="78">
        <v>9313</v>
      </c>
      <c r="M98" s="114" t="s">
        <v>226</v>
      </c>
      <c r="N98" s="78">
        <v>2313</v>
      </c>
      <c r="O98" s="114"/>
      <c r="P98" s="78"/>
      <c r="Q98" s="114"/>
      <c r="R98" s="78"/>
      <c r="S98" s="114"/>
      <c r="T98" s="78"/>
      <c r="U98" s="114"/>
      <c r="V98" s="78"/>
    </row>
    <row r="99" spans="1:22" ht="15">
      <c r="A99" s="114" t="s">
        <v>368</v>
      </c>
      <c r="B99" s="78">
        <v>66890</v>
      </c>
      <c r="C99" s="114" t="s">
        <v>360</v>
      </c>
      <c r="D99" s="78">
        <v>20354</v>
      </c>
      <c r="E99" s="114" t="s">
        <v>292</v>
      </c>
      <c r="F99" s="78">
        <v>6274</v>
      </c>
      <c r="G99" s="114" t="s">
        <v>243</v>
      </c>
      <c r="H99" s="78">
        <v>12213</v>
      </c>
      <c r="I99" s="114" t="s">
        <v>323</v>
      </c>
      <c r="J99" s="78">
        <v>3609</v>
      </c>
      <c r="K99" s="114" t="s">
        <v>300</v>
      </c>
      <c r="L99" s="78">
        <v>3618</v>
      </c>
      <c r="M99" s="114"/>
      <c r="N99" s="78"/>
      <c r="O99" s="114"/>
      <c r="P99" s="78"/>
      <c r="Q99" s="114"/>
      <c r="R99" s="78"/>
      <c r="S99" s="114"/>
      <c r="T99" s="78"/>
      <c r="U99" s="114"/>
      <c r="V99" s="78"/>
    </row>
    <row r="100" spans="1:22" ht="15">
      <c r="A100" s="114" t="s">
        <v>324</v>
      </c>
      <c r="B100" s="78">
        <v>65752</v>
      </c>
      <c r="C100" s="114" t="s">
        <v>306</v>
      </c>
      <c r="D100" s="78">
        <v>19501</v>
      </c>
      <c r="E100" s="114" t="s">
        <v>290</v>
      </c>
      <c r="F100" s="78">
        <v>5562</v>
      </c>
      <c r="G100" s="114" t="s">
        <v>247</v>
      </c>
      <c r="H100" s="78">
        <v>11544</v>
      </c>
      <c r="I100" s="114" t="s">
        <v>329</v>
      </c>
      <c r="J100" s="78">
        <v>3095</v>
      </c>
      <c r="K100" s="114" t="s">
        <v>332</v>
      </c>
      <c r="L100" s="78">
        <v>2904</v>
      </c>
      <c r="M100" s="114"/>
      <c r="N100" s="78"/>
      <c r="O100" s="114"/>
      <c r="P100" s="78"/>
      <c r="Q100" s="114"/>
      <c r="R100" s="78"/>
      <c r="S100" s="114"/>
      <c r="T100" s="78"/>
      <c r="U100" s="114"/>
      <c r="V100" s="78"/>
    </row>
  </sheetData>
  <hyperlinks>
    <hyperlink ref="A2" r:id="rId1" display="https://treato.com/ADD,Fired+From+Job/?a=s"/>
    <hyperlink ref="A3" r:id="rId2" display="http://densimetrika.com/j0Odf4VG"/>
    <hyperlink ref="A4" r:id="rId3" display="https://theknow.denverpost.com/2019/08/10/ruff-mudder-a-dogs-tough-mudder-photos/221457/"/>
    <hyperlink ref="A5" r:id="rId4" display="https://www.instagram.com/p/B0_bf8jAgob/?igshid=11fex4f8mqexh"/>
    <hyperlink ref="A6" r:id="rId5" display="https://twitter.com/santarosapolice/status/1159649284268032001"/>
    <hyperlink ref="A7" r:id="rId6" display="https://twitter.com/murphme2/status/1159542455168929792"/>
    <hyperlink ref="A8" r:id="rId7" display="https://www.instagram.com/p/B06nWAaHXUs/?igshid=yen2pr1jmcy5"/>
    <hyperlink ref="A9" r:id="rId8" display="https://www.reddit.com/r/AnimalsBeingDerps/comments/ci2tml/taming_the_wild_beast/?utm_source=share&amp;utm_medium=ios_app"/>
    <hyperlink ref="A10" r:id="rId9" display="https://www.instagram.com/p/B0ZL7lNl1WL/?igshid=5lxoyn7cwn4h"/>
    <hyperlink ref="A11" r:id="rId10" display="https://ilclandestinogiornale.italiasera.it/primo-piano/90320/treato-ad-anzio-e-limpero-al-vallo-volsco-di-anzio-lingresso-e-gratuito/"/>
    <hyperlink ref="C2" r:id="rId11" display="https://treato.com/ADD,Fired+From+Job/?a=s"/>
    <hyperlink ref="C3" r:id="rId12" display="http://densimetrika.com/j0Odf4VG"/>
    <hyperlink ref="C4" r:id="rId13" display="https://www.instagram.com/richard.dillon.980/p/ByOuo57hIVi/?igshid=1a45f52bon6vz"/>
    <hyperlink ref="C5" r:id="rId14" display="https://twitter.com/carlosname_/status/1136078002691817472"/>
    <hyperlink ref="C6" r:id="rId15" display="https://www.instagram.com/p/By2z7FghIp_/?igshid=oydrufz3cgbv"/>
    <hyperlink ref="C7" r:id="rId16" display="https://www.instagram.com/p/By5GWxJHA61/?igshid=18j52hv5kz3kv"/>
    <hyperlink ref="C8" r:id="rId17" display="https://www.instagram.com/p/BzPHdfHAItn/?igshid=70v0z5n7rfs3"/>
    <hyperlink ref="C9" r:id="rId18" display="https://www.facebook.com/1790418341/posts/10210890634020450/"/>
    <hyperlink ref="C10" r:id="rId19" display="https://news.sky.com/story/boris-johnsons-brexit-plans-practically-impossible-senior-minister-warns-11756832"/>
    <hyperlink ref="C11" r:id="rId20" display="https://www.facebook.com/633078351/posts/10157786261103352/"/>
    <hyperlink ref="I2" r:id="rId21" display="https://twitter.com/moraless_gxdxtx/status/1151727958312144897"/>
    <hyperlink ref="I3" r:id="rId22" display="https://twitter.com/brionicsjp/status/1145645030226268162"/>
    <hyperlink ref="I4" r:id="rId23" display="https://www.facebook.com/events/464599290784436/"/>
    <hyperlink ref="I5" r:id="rId24" display="https://www.instagram.com/p/Bzmam9Pnd5I/?igshid=4hqeycbxpbm2"/>
    <hyperlink ref="O2" r:id="rId25" display="https://twitter.com/klaxion1/status/1146032956034572288"/>
  </hyperlinks>
  <printOptions/>
  <pageMargins left="0.7" right="0.7" top="0.75" bottom="0.75" header="0.3" footer="0.3"/>
  <pageSetup orientation="portrait" paperSize="9"/>
  <tableParts>
    <tablePart r:id="rId32"/>
    <tablePart r:id="rId27"/>
    <tablePart r:id="rId31"/>
    <tablePart r:id="rId30"/>
    <tablePart r:id="rId29"/>
    <tablePart r:id="rId28"/>
    <tablePart r:id="rId26"/>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2944</v>
      </c>
      <c r="B1" s="13" t="s">
        <v>3208</v>
      </c>
      <c r="C1" s="13" t="s">
        <v>3209</v>
      </c>
      <c r="D1" s="13" t="s">
        <v>144</v>
      </c>
      <c r="E1" s="13" t="s">
        <v>3211</v>
      </c>
      <c r="F1" s="13" t="s">
        <v>3212</v>
      </c>
      <c r="G1" s="13" t="s">
        <v>3213</v>
      </c>
    </row>
    <row r="2" spans="1:7" ht="15">
      <c r="A2" s="78" t="s">
        <v>2439</v>
      </c>
      <c r="B2" s="78">
        <v>72</v>
      </c>
      <c r="C2" s="117">
        <v>0.016230838593327322</v>
      </c>
      <c r="D2" s="78" t="s">
        <v>3210</v>
      </c>
      <c r="E2" s="78"/>
      <c r="F2" s="78"/>
      <c r="G2" s="78"/>
    </row>
    <row r="3" spans="1:7" ht="15">
      <c r="A3" s="78" t="s">
        <v>2440</v>
      </c>
      <c r="B3" s="78">
        <v>37</v>
      </c>
      <c r="C3" s="117">
        <v>0.008340847610459874</v>
      </c>
      <c r="D3" s="78" t="s">
        <v>3210</v>
      </c>
      <c r="E3" s="78"/>
      <c r="F3" s="78"/>
      <c r="G3" s="78"/>
    </row>
    <row r="4" spans="1:7" ht="15">
      <c r="A4" s="78" t="s">
        <v>2441</v>
      </c>
      <c r="B4" s="78">
        <v>3</v>
      </c>
      <c r="C4" s="117">
        <v>0.0006762849413886384</v>
      </c>
      <c r="D4" s="78" t="s">
        <v>3210</v>
      </c>
      <c r="E4" s="78"/>
      <c r="F4" s="78"/>
      <c r="G4" s="78"/>
    </row>
    <row r="5" spans="1:7" ht="15">
      <c r="A5" s="78" t="s">
        <v>2442</v>
      </c>
      <c r="B5" s="78">
        <v>4327</v>
      </c>
      <c r="C5" s="117">
        <v>0.9754283137962128</v>
      </c>
      <c r="D5" s="78" t="s">
        <v>3210</v>
      </c>
      <c r="E5" s="78"/>
      <c r="F5" s="78"/>
      <c r="G5" s="78"/>
    </row>
    <row r="6" spans="1:7" ht="15">
      <c r="A6" s="78" t="s">
        <v>2443</v>
      </c>
      <c r="B6" s="78">
        <v>4436</v>
      </c>
      <c r="C6" s="117">
        <v>1</v>
      </c>
      <c r="D6" s="78" t="s">
        <v>3210</v>
      </c>
      <c r="E6" s="78"/>
      <c r="F6" s="78"/>
      <c r="G6" s="78"/>
    </row>
    <row r="7" spans="1:7" ht="15">
      <c r="A7" s="84" t="s">
        <v>2444</v>
      </c>
      <c r="B7" s="84">
        <v>164</v>
      </c>
      <c r="C7" s="118">
        <v>0.04895722396643125</v>
      </c>
      <c r="D7" s="84" t="s">
        <v>3210</v>
      </c>
      <c r="E7" s="84" t="b">
        <v>0</v>
      </c>
      <c r="F7" s="84" t="b">
        <v>0</v>
      </c>
      <c r="G7" s="84" t="b">
        <v>0</v>
      </c>
    </row>
    <row r="8" spans="1:7" ht="15">
      <c r="A8" s="84" t="s">
        <v>2411</v>
      </c>
      <c r="B8" s="84">
        <v>125</v>
      </c>
      <c r="C8" s="118">
        <v>0.007037691143179913</v>
      </c>
      <c r="D8" s="84" t="s">
        <v>3210</v>
      </c>
      <c r="E8" s="84" t="b">
        <v>0</v>
      </c>
      <c r="F8" s="84" t="b">
        <v>0</v>
      </c>
      <c r="G8" s="84" t="b">
        <v>0</v>
      </c>
    </row>
    <row r="9" spans="1:7" ht="15">
      <c r="A9" s="84" t="s">
        <v>2445</v>
      </c>
      <c r="B9" s="84">
        <v>101</v>
      </c>
      <c r="C9" s="118">
        <v>0.02483171634601742</v>
      </c>
      <c r="D9" s="84" t="s">
        <v>3210</v>
      </c>
      <c r="E9" s="84" t="b">
        <v>0</v>
      </c>
      <c r="F9" s="84" t="b">
        <v>0</v>
      </c>
      <c r="G9" s="84" t="b">
        <v>0</v>
      </c>
    </row>
    <row r="10" spans="1:7" ht="15">
      <c r="A10" s="84" t="s">
        <v>2446</v>
      </c>
      <c r="B10" s="84">
        <v>73</v>
      </c>
      <c r="C10" s="118">
        <v>0.021791935058228545</v>
      </c>
      <c r="D10" s="84" t="s">
        <v>3210</v>
      </c>
      <c r="E10" s="84" t="b">
        <v>0</v>
      </c>
      <c r="F10" s="84" t="b">
        <v>0</v>
      </c>
      <c r="G10" s="84" t="b">
        <v>0</v>
      </c>
    </row>
    <row r="11" spans="1:7" ht="15">
      <c r="A11" s="84" t="s">
        <v>2447</v>
      </c>
      <c r="B11" s="84">
        <v>49</v>
      </c>
      <c r="C11" s="118">
        <v>0.008198350594489666</v>
      </c>
      <c r="D11" s="84" t="s">
        <v>3210</v>
      </c>
      <c r="E11" s="84" t="b">
        <v>0</v>
      </c>
      <c r="F11" s="84" t="b">
        <v>0</v>
      </c>
      <c r="G11" s="84" t="b">
        <v>0</v>
      </c>
    </row>
    <row r="12" spans="1:7" ht="15">
      <c r="A12" s="84" t="s">
        <v>2480</v>
      </c>
      <c r="B12" s="84">
        <v>41</v>
      </c>
      <c r="C12" s="118">
        <v>0.0077656380837881995</v>
      </c>
      <c r="D12" s="84" t="s">
        <v>3210</v>
      </c>
      <c r="E12" s="84" t="b">
        <v>0</v>
      </c>
      <c r="F12" s="84" t="b">
        <v>0</v>
      </c>
      <c r="G12" s="84" t="b">
        <v>0</v>
      </c>
    </row>
    <row r="13" spans="1:7" ht="15">
      <c r="A13" s="84" t="s">
        <v>2502</v>
      </c>
      <c r="B13" s="84">
        <v>39</v>
      </c>
      <c r="C13" s="118">
        <v>0.012247274902849587</v>
      </c>
      <c r="D13" s="84" t="s">
        <v>3210</v>
      </c>
      <c r="E13" s="84" t="b">
        <v>0</v>
      </c>
      <c r="F13" s="84" t="b">
        <v>0</v>
      </c>
      <c r="G13" s="84" t="b">
        <v>0</v>
      </c>
    </row>
    <row r="14" spans="1:7" ht="15">
      <c r="A14" s="84" t="s">
        <v>2500</v>
      </c>
      <c r="B14" s="84">
        <v>30</v>
      </c>
      <c r="C14" s="118">
        <v>0.006843669087787514</v>
      </c>
      <c r="D14" s="84" t="s">
        <v>3210</v>
      </c>
      <c r="E14" s="84" t="b">
        <v>0</v>
      </c>
      <c r="F14" s="84" t="b">
        <v>0</v>
      </c>
      <c r="G14" s="84" t="b">
        <v>0</v>
      </c>
    </row>
    <row r="15" spans="1:7" ht="15">
      <c r="A15" s="84" t="s">
        <v>2476</v>
      </c>
      <c r="B15" s="84">
        <v>30</v>
      </c>
      <c r="C15" s="118">
        <v>0.008955589749956937</v>
      </c>
      <c r="D15" s="84" t="s">
        <v>3210</v>
      </c>
      <c r="E15" s="84" t="b">
        <v>0</v>
      </c>
      <c r="F15" s="84" t="b">
        <v>0</v>
      </c>
      <c r="G15" s="84" t="b">
        <v>0</v>
      </c>
    </row>
    <row r="16" spans="1:7" ht="15">
      <c r="A16" s="84" t="s">
        <v>2479</v>
      </c>
      <c r="B16" s="84">
        <v>30</v>
      </c>
      <c r="C16" s="118">
        <v>0.007996910302662995</v>
      </c>
      <c r="D16" s="84" t="s">
        <v>3210</v>
      </c>
      <c r="E16" s="84" t="b">
        <v>0</v>
      </c>
      <c r="F16" s="84" t="b">
        <v>0</v>
      </c>
      <c r="G16" s="84" t="b">
        <v>0</v>
      </c>
    </row>
    <row r="17" spans="1:7" ht="15">
      <c r="A17" s="84" t="s">
        <v>2458</v>
      </c>
      <c r="B17" s="84">
        <v>28</v>
      </c>
      <c r="C17" s="118">
        <v>0.006626856632211386</v>
      </c>
      <c r="D17" s="84" t="s">
        <v>3210</v>
      </c>
      <c r="E17" s="84" t="b">
        <v>0</v>
      </c>
      <c r="F17" s="84" t="b">
        <v>0</v>
      </c>
      <c r="G17" s="84" t="b">
        <v>0</v>
      </c>
    </row>
    <row r="18" spans="1:7" ht="15">
      <c r="A18" s="84" t="s">
        <v>2459</v>
      </c>
      <c r="B18" s="84">
        <v>28</v>
      </c>
      <c r="C18" s="118">
        <v>0.006626856632211386</v>
      </c>
      <c r="D18" s="84" t="s">
        <v>3210</v>
      </c>
      <c r="E18" s="84" t="b">
        <v>0</v>
      </c>
      <c r="F18" s="84" t="b">
        <v>0</v>
      </c>
      <c r="G18" s="84" t="b">
        <v>0</v>
      </c>
    </row>
    <row r="19" spans="1:7" ht="15">
      <c r="A19" s="84" t="s">
        <v>2460</v>
      </c>
      <c r="B19" s="84">
        <v>27</v>
      </c>
      <c r="C19" s="118">
        <v>0.006511885582301636</v>
      </c>
      <c r="D19" s="84" t="s">
        <v>3210</v>
      </c>
      <c r="E19" s="84" t="b">
        <v>0</v>
      </c>
      <c r="F19" s="84" t="b">
        <v>0</v>
      </c>
      <c r="G19" s="84" t="b">
        <v>0</v>
      </c>
    </row>
    <row r="20" spans="1:7" ht="15">
      <c r="A20" s="84" t="s">
        <v>2945</v>
      </c>
      <c r="B20" s="84">
        <v>27</v>
      </c>
      <c r="C20" s="118">
        <v>0.006511885582301636</v>
      </c>
      <c r="D20" s="84" t="s">
        <v>3210</v>
      </c>
      <c r="E20" s="84" t="b">
        <v>0</v>
      </c>
      <c r="F20" s="84" t="b">
        <v>0</v>
      </c>
      <c r="G20" s="84" t="b">
        <v>0</v>
      </c>
    </row>
    <row r="21" spans="1:7" ht="15">
      <c r="A21" s="84" t="s">
        <v>2946</v>
      </c>
      <c r="B21" s="84">
        <v>27</v>
      </c>
      <c r="C21" s="118">
        <v>0.006511885582301636</v>
      </c>
      <c r="D21" s="84" t="s">
        <v>3210</v>
      </c>
      <c r="E21" s="84" t="b">
        <v>0</v>
      </c>
      <c r="F21" s="84" t="b">
        <v>0</v>
      </c>
      <c r="G21" s="84" t="b">
        <v>0</v>
      </c>
    </row>
    <row r="22" spans="1:7" ht="15">
      <c r="A22" s="84" t="s">
        <v>2504</v>
      </c>
      <c r="B22" s="84">
        <v>27</v>
      </c>
      <c r="C22" s="118">
        <v>0.006511885582301636</v>
      </c>
      <c r="D22" s="84" t="s">
        <v>3210</v>
      </c>
      <c r="E22" s="84" t="b">
        <v>0</v>
      </c>
      <c r="F22" s="84" t="b">
        <v>0</v>
      </c>
      <c r="G22" s="84" t="b">
        <v>0</v>
      </c>
    </row>
    <row r="23" spans="1:7" ht="15">
      <c r="A23" s="84" t="s">
        <v>2947</v>
      </c>
      <c r="B23" s="84">
        <v>27</v>
      </c>
      <c r="C23" s="118">
        <v>0.006511885582301636</v>
      </c>
      <c r="D23" s="84" t="s">
        <v>3210</v>
      </c>
      <c r="E23" s="84" t="b">
        <v>0</v>
      </c>
      <c r="F23" s="84" t="b">
        <v>0</v>
      </c>
      <c r="G23" s="84" t="b">
        <v>0</v>
      </c>
    </row>
    <row r="24" spans="1:7" ht="15">
      <c r="A24" s="84" t="s">
        <v>2948</v>
      </c>
      <c r="B24" s="84">
        <v>26</v>
      </c>
      <c r="C24" s="118">
        <v>0.007956874246418465</v>
      </c>
      <c r="D24" s="84" t="s">
        <v>3210</v>
      </c>
      <c r="E24" s="84" t="b">
        <v>0</v>
      </c>
      <c r="F24" s="84" t="b">
        <v>0</v>
      </c>
      <c r="G24" s="84" t="b">
        <v>0</v>
      </c>
    </row>
    <row r="25" spans="1:7" ht="15">
      <c r="A25" s="84" t="s">
        <v>2463</v>
      </c>
      <c r="B25" s="84">
        <v>25</v>
      </c>
      <c r="C25" s="118">
        <v>0.006808237082186964</v>
      </c>
      <c r="D25" s="84" t="s">
        <v>3210</v>
      </c>
      <c r="E25" s="84" t="b">
        <v>0</v>
      </c>
      <c r="F25" s="84" t="b">
        <v>0</v>
      </c>
      <c r="G25" s="84" t="b">
        <v>0</v>
      </c>
    </row>
    <row r="26" spans="1:7" ht="15">
      <c r="A26" s="84" t="s">
        <v>2499</v>
      </c>
      <c r="B26" s="84">
        <v>23</v>
      </c>
      <c r="C26" s="118">
        <v>0.0060042469370947425</v>
      </c>
      <c r="D26" s="84" t="s">
        <v>3210</v>
      </c>
      <c r="E26" s="84" t="b">
        <v>0</v>
      </c>
      <c r="F26" s="84" t="b">
        <v>0</v>
      </c>
      <c r="G26" s="84" t="b">
        <v>0</v>
      </c>
    </row>
    <row r="27" spans="1:7" ht="15">
      <c r="A27" s="84" t="s">
        <v>2477</v>
      </c>
      <c r="B27" s="84">
        <v>23</v>
      </c>
      <c r="C27" s="118">
        <v>0.0060042469370947425</v>
      </c>
      <c r="D27" s="84" t="s">
        <v>3210</v>
      </c>
      <c r="E27" s="84" t="b">
        <v>0</v>
      </c>
      <c r="F27" s="84" t="b">
        <v>0</v>
      </c>
      <c r="G27" s="84" t="b">
        <v>0</v>
      </c>
    </row>
    <row r="28" spans="1:7" ht="15">
      <c r="A28" s="84" t="s">
        <v>2478</v>
      </c>
      <c r="B28" s="84">
        <v>23</v>
      </c>
      <c r="C28" s="118">
        <v>0.0060042469370947425</v>
      </c>
      <c r="D28" s="84" t="s">
        <v>3210</v>
      </c>
      <c r="E28" s="84" t="b">
        <v>0</v>
      </c>
      <c r="F28" s="84" t="b">
        <v>0</v>
      </c>
      <c r="G28" s="84" t="b">
        <v>0</v>
      </c>
    </row>
    <row r="29" spans="1:7" ht="15">
      <c r="A29" s="84" t="s">
        <v>2949</v>
      </c>
      <c r="B29" s="84">
        <v>22</v>
      </c>
      <c r="C29" s="118">
        <v>0.00586440088861953</v>
      </c>
      <c r="D29" s="84" t="s">
        <v>3210</v>
      </c>
      <c r="E29" s="84" t="b">
        <v>0</v>
      </c>
      <c r="F29" s="84" t="b">
        <v>0</v>
      </c>
      <c r="G29" s="84" t="b">
        <v>0</v>
      </c>
    </row>
    <row r="30" spans="1:7" ht="15">
      <c r="A30" s="84" t="s">
        <v>2503</v>
      </c>
      <c r="B30" s="84">
        <v>22</v>
      </c>
      <c r="C30" s="118">
        <v>0.007754429400208453</v>
      </c>
      <c r="D30" s="84" t="s">
        <v>3210</v>
      </c>
      <c r="E30" s="84" t="b">
        <v>0</v>
      </c>
      <c r="F30" s="84" t="b">
        <v>0</v>
      </c>
      <c r="G30" s="84" t="b">
        <v>0</v>
      </c>
    </row>
    <row r="31" spans="1:7" ht="15">
      <c r="A31" s="84" t="s">
        <v>2468</v>
      </c>
      <c r="B31" s="84">
        <v>22</v>
      </c>
      <c r="C31" s="118">
        <v>0.00586440088861953</v>
      </c>
      <c r="D31" s="84" t="s">
        <v>3210</v>
      </c>
      <c r="E31" s="84" t="b">
        <v>0</v>
      </c>
      <c r="F31" s="84" t="b">
        <v>0</v>
      </c>
      <c r="G31" s="84" t="b">
        <v>0</v>
      </c>
    </row>
    <row r="32" spans="1:7" ht="15">
      <c r="A32" s="84" t="s">
        <v>2462</v>
      </c>
      <c r="B32" s="84">
        <v>21</v>
      </c>
      <c r="C32" s="118">
        <v>0.0057189191490370495</v>
      </c>
      <c r="D32" s="84" t="s">
        <v>3210</v>
      </c>
      <c r="E32" s="84" t="b">
        <v>0</v>
      </c>
      <c r="F32" s="84" t="b">
        <v>0</v>
      </c>
      <c r="G32" s="84" t="b">
        <v>0</v>
      </c>
    </row>
    <row r="33" spans="1:7" ht="15">
      <c r="A33" s="84" t="s">
        <v>2481</v>
      </c>
      <c r="B33" s="84">
        <v>21</v>
      </c>
      <c r="C33" s="118">
        <v>0.0057189191490370495</v>
      </c>
      <c r="D33" s="84" t="s">
        <v>3210</v>
      </c>
      <c r="E33" s="84" t="b">
        <v>0</v>
      </c>
      <c r="F33" s="84" t="b">
        <v>0</v>
      </c>
      <c r="G33" s="84" t="b">
        <v>0</v>
      </c>
    </row>
    <row r="34" spans="1:7" ht="15">
      <c r="A34" s="84" t="s">
        <v>2950</v>
      </c>
      <c r="B34" s="84">
        <v>21</v>
      </c>
      <c r="C34" s="118">
        <v>0.0057189191490370495</v>
      </c>
      <c r="D34" s="84" t="s">
        <v>3210</v>
      </c>
      <c r="E34" s="84" t="b">
        <v>0</v>
      </c>
      <c r="F34" s="84" t="b">
        <v>0</v>
      </c>
      <c r="G34" s="84" t="b">
        <v>0</v>
      </c>
    </row>
    <row r="35" spans="1:7" ht="15">
      <c r="A35" s="84" t="s">
        <v>2951</v>
      </c>
      <c r="B35" s="84">
        <v>21</v>
      </c>
      <c r="C35" s="118">
        <v>0.0057189191490370495</v>
      </c>
      <c r="D35" s="84" t="s">
        <v>3210</v>
      </c>
      <c r="E35" s="84" t="b">
        <v>0</v>
      </c>
      <c r="F35" s="84" t="b">
        <v>0</v>
      </c>
      <c r="G35" s="84" t="b">
        <v>0</v>
      </c>
    </row>
    <row r="36" spans="1:7" ht="15">
      <c r="A36" s="84" t="s">
        <v>2952</v>
      </c>
      <c r="B36" s="84">
        <v>21</v>
      </c>
      <c r="C36" s="118">
        <v>0.0057189191490370495</v>
      </c>
      <c r="D36" s="84" t="s">
        <v>3210</v>
      </c>
      <c r="E36" s="84" t="b">
        <v>0</v>
      </c>
      <c r="F36" s="84" t="b">
        <v>0</v>
      </c>
      <c r="G36" s="84" t="b">
        <v>0</v>
      </c>
    </row>
    <row r="37" spans="1:7" ht="15">
      <c r="A37" s="84" t="s">
        <v>2953</v>
      </c>
      <c r="B37" s="84">
        <v>21</v>
      </c>
      <c r="C37" s="118">
        <v>0.006268912824969855</v>
      </c>
      <c r="D37" s="84" t="s">
        <v>3210</v>
      </c>
      <c r="E37" s="84" t="b">
        <v>0</v>
      </c>
      <c r="F37" s="84" t="b">
        <v>0</v>
      </c>
      <c r="G37" s="84" t="b">
        <v>0</v>
      </c>
    </row>
    <row r="38" spans="1:7" ht="15">
      <c r="A38" s="84" t="s">
        <v>2466</v>
      </c>
      <c r="B38" s="84">
        <v>21</v>
      </c>
      <c r="C38" s="118">
        <v>0.005845909811271267</v>
      </c>
      <c r="D38" s="84" t="s">
        <v>3210</v>
      </c>
      <c r="E38" s="84" t="b">
        <v>0</v>
      </c>
      <c r="F38" s="84" t="b">
        <v>0</v>
      </c>
      <c r="G38" s="84" t="b">
        <v>0</v>
      </c>
    </row>
    <row r="39" spans="1:7" ht="15">
      <c r="A39" s="84" t="s">
        <v>2449</v>
      </c>
      <c r="B39" s="84">
        <v>20</v>
      </c>
      <c r="C39" s="118">
        <v>0.006120672497244972</v>
      </c>
      <c r="D39" s="84" t="s">
        <v>3210</v>
      </c>
      <c r="E39" s="84" t="b">
        <v>0</v>
      </c>
      <c r="F39" s="84" t="b">
        <v>0</v>
      </c>
      <c r="G39" s="84" t="b">
        <v>0</v>
      </c>
    </row>
    <row r="40" spans="1:7" ht="15">
      <c r="A40" s="84" t="s">
        <v>2954</v>
      </c>
      <c r="B40" s="84">
        <v>20</v>
      </c>
      <c r="C40" s="118">
        <v>0.005567533153591683</v>
      </c>
      <c r="D40" s="84" t="s">
        <v>3210</v>
      </c>
      <c r="E40" s="84" t="b">
        <v>0</v>
      </c>
      <c r="F40" s="84" t="b">
        <v>0</v>
      </c>
      <c r="G40" s="84" t="b">
        <v>0</v>
      </c>
    </row>
    <row r="41" spans="1:7" ht="15">
      <c r="A41" s="84" t="s">
        <v>2955</v>
      </c>
      <c r="B41" s="84">
        <v>20</v>
      </c>
      <c r="C41" s="118">
        <v>0.006120672497244972</v>
      </c>
      <c r="D41" s="84" t="s">
        <v>3210</v>
      </c>
      <c r="E41" s="84" t="b">
        <v>0</v>
      </c>
      <c r="F41" s="84" t="b">
        <v>0</v>
      </c>
      <c r="G41" s="84" t="b">
        <v>0</v>
      </c>
    </row>
    <row r="42" spans="1:7" ht="15">
      <c r="A42" s="84" t="s">
        <v>2956</v>
      </c>
      <c r="B42" s="84">
        <v>20</v>
      </c>
      <c r="C42" s="118">
        <v>0.009557087972861197</v>
      </c>
      <c r="D42" s="84" t="s">
        <v>3210</v>
      </c>
      <c r="E42" s="84" t="b">
        <v>0</v>
      </c>
      <c r="F42" s="84" t="b">
        <v>0</v>
      </c>
      <c r="G42" s="84" t="b">
        <v>0</v>
      </c>
    </row>
    <row r="43" spans="1:7" ht="15">
      <c r="A43" s="84" t="s">
        <v>2505</v>
      </c>
      <c r="B43" s="84">
        <v>19</v>
      </c>
      <c r="C43" s="118">
        <v>0.005409947448969146</v>
      </c>
      <c r="D43" s="84" t="s">
        <v>3210</v>
      </c>
      <c r="E43" s="84" t="b">
        <v>0</v>
      </c>
      <c r="F43" s="84" t="b">
        <v>0</v>
      </c>
      <c r="G43" s="84" t="b">
        <v>0</v>
      </c>
    </row>
    <row r="44" spans="1:7" ht="15">
      <c r="A44" s="84" t="s">
        <v>2957</v>
      </c>
      <c r="B44" s="84">
        <v>19</v>
      </c>
      <c r="C44" s="118">
        <v>0.005409947448969146</v>
      </c>
      <c r="D44" s="84" t="s">
        <v>3210</v>
      </c>
      <c r="E44" s="84" t="b">
        <v>0</v>
      </c>
      <c r="F44" s="84" t="b">
        <v>0</v>
      </c>
      <c r="G44" s="84" t="b">
        <v>0</v>
      </c>
    </row>
    <row r="45" spans="1:7" ht="15">
      <c r="A45" s="84" t="s">
        <v>2467</v>
      </c>
      <c r="B45" s="84">
        <v>19</v>
      </c>
      <c r="C45" s="118">
        <v>0.005409947448969146</v>
      </c>
      <c r="D45" s="84" t="s">
        <v>3210</v>
      </c>
      <c r="E45" s="84" t="b">
        <v>0</v>
      </c>
      <c r="F45" s="84" t="b">
        <v>0</v>
      </c>
      <c r="G45" s="84" t="b">
        <v>0</v>
      </c>
    </row>
    <row r="46" spans="1:7" ht="15">
      <c r="A46" s="84" t="s">
        <v>2469</v>
      </c>
      <c r="B46" s="84">
        <v>19</v>
      </c>
      <c r="C46" s="118">
        <v>0.005409947448969146</v>
      </c>
      <c r="D46" s="84" t="s">
        <v>3210</v>
      </c>
      <c r="E46" s="84" t="b">
        <v>0</v>
      </c>
      <c r="F46" s="84" t="b">
        <v>0</v>
      </c>
      <c r="G46" s="84" t="b">
        <v>0</v>
      </c>
    </row>
    <row r="47" spans="1:7" ht="15">
      <c r="A47" s="84" t="s">
        <v>2428</v>
      </c>
      <c r="B47" s="84">
        <v>19</v>
      </c>
      <c r="C47" s="118">
        <v>0.005409947448969146</v>
      </c>
      <c r="D47" s="84" t="s">
        <v>3210</v>
      </c>
      <c r="E47" s="84" t="b">
        <v>0</v>
      </c>
      <c r="F47" s="84" t="b">
        <v>0</v>
      </c>
      <c r="G47" s="84" t="b">
        <v>0</v>
      </c>
    </row>
    <row r="48" spans="1:7" ht="15">
      <c r="A48" s="84" t="s">
        <v>2470</v>
      </c>
      <c r="B48" s="84">
        <v>19</v>
      </c>
      <c r="C48" s="118">
        <v>0.005409947448969146</v>
      </c>
      <c r="D48" s="84" t="s">
        <v>3210</v>
      </c>
      <c r="E48" s="84" t="b">
        <v>0</v>
      </c>
      <c r="F48" s="84" t="b">
        <v>0</v>
      </c>
      <c r="G48" s="84" t="b">
        <v>0</v>
      </c>
    </row>
    <row r="49" spans="1:7" ht="15">
      <c r="A49" s="84" t="s">
        <v>2471</v>
      </c>
      <c r="B49" s="84">
        <v>19</v>
      </c>
      <c r="C49" s="118">
        <v>0.005409947448969146</v>
      </c>
      <c r="D49" s="84" t="s">
        <v>3210</v>
      </c>
      <c r="E49" s="84" t="b">
        <v>0</v>
      </c>
      <c r="F49" s="84" t="b">
        <v>0</v>
      </c>
      <c r="G49" s="84" t="b">
        <v>0</v>
      </c>
    </row>
    <row r="50" spans="1:7" ht="15">
      <c r="A50" s="84" t="s">
        <v>2472</v>
      </c>
      <c r="B50" s="84">
        <v>19</v>
      </c>
      <c r="C50" s="118">
        <v>0.005409947448969146</v>
      </c>
      <c r="D50" s="84" t="s">
        <v>3210</v>
      </c>
      <c r="E50" s="84" t="b">
        <v>0</v>
      </c>
      <c r="F50" s="84" t="b">
        <v>0</v>
      </c>
      <c r="G50" s="84" t="b">
        <v>0</v>
      </c>
    </row>
    <row r="51" spans="1:7" ht="15">
      <c r="A51" s="84" t="s">
        <v>2473</v>
      </c>
      <c r="B51" s="84">
        <v>19</v>
      </c>
      <c r="C51" s="118">
        <v>0.005409947448969146</v>
      </c>
      <c r="D51" s="84" t="s">
        <v>3210</v>
      </c>
      <c r="E51" s="84" t="b">
        <v>1</v>
      </c>
      <c r="F51" s="84" t="b">
        <v>0</v>
      </c>
      <c r="G51" s="84" t="b">
        <v>0</v>
      </c>
    </row>
    <row r="52" spans="1:7" ht="15">
      <c r="A52" s="84" t="s">
        <v>2474</v>
      </c>
      <c r="B52" s="84">
        <v>19</v>
      </c>
      <c r="C52" s="118">
        <v>0.005409947448969146</v>
      </c>
      <c r="D52" s="84" t="s">
        <v>3210</v>
      </c>
      <c r="E52" s="84" t="b">
        <v>0</v>
      </c>
      <c r="F52" s="84" t="b">
        <v>0</v>
      </c>
      <c r="G52" s="84" t="b">
        <v>0</v>
      </c>
    </row>
    <row r="53" spans="1:7" ht="15">
      <c r="A53" s="84" t="s">
        <v>2958</v>
      </c>
      <c r="B53" s="84">
        <v>19</v>
      </c>
      <c r="C53" s="118">
        <v>0.005409947448969146</v>
      </c>
      <c r="D53" s="84" t="s">
        <v>3210</v>
      </c>
      <c r="E53" s="84" t="b">
        <v>1</v>
      </c>
      <c r="F53" s="84" t="b">
        <v>0</v>
      </c>
      <c r="G53" s="84" t="b">
        <v>0</v>
      </c>
    </row>
    <row r="54" spans="1:7" ht="15">
      <c r="A54" s="84" t="s">
        <v>261</v>
      </c>
      <c r="B54" s="84">
        <v>18</v>
      </c>
      <c r="C54" s="118">
        <v>0.005245835440427764</v>
      </c>
      <c r="D54" s="84" t="s">
        <v>3210</v>
      </c>
      <c r="E54" s="84" t="b">
        <v>0</v>
      </c>
      <c r="F54" s="84" t="b">
        <v>0</v>
      </c>
      <c r="G54" s="84" t="b">
        <v>0</v>
      </c>
    </row>
    <row r="55" spans="1:7" ht="15">
      <c r="A55" s="84" t="s">
        <v>2461</v>
      </c>
      <c r="B55" s="84">
        <v>17</v>
      </c>
      <c r="C55" s="118">
        <v>0.005074834191642264</v>
      </c>
      <c r="D55" s="84" t="s">
        <v>3210</v>
      </c>
      <c r="E55" s="84" t="b">
        <v>0</v>
      </c>
      <c r="F55" s="84" t="b">
        <v>0</v>
      </c>
      <c r="G55" s="84" t="b">
        <v>0</v>
      </c>
    </row>
    <row r="56" spans="1:7" ht="15">
      <c r="A56" s="84" t="s">
        <v>2959</v>
      </c>
      <c r="B56" s="84">
        <v>17</v>
      </c>
      <c r="C56" s="118">
        <v>0.005074834191642264</v>
      </c>
      <c r="D56" s="84" t="s">
        <v>3210</v>
      </c>
      <c r="E56" s="84" t="b">
        <v>0</v>
      </c>
      <c r="F56" s="84" t="b">
        <v>0</v>
      </c>
      <c r="G56" s="84" t="b">
        <v>0</v>
      </c>
    </row>
    <row r="57" spans="1:7" ht="15">
      <c r="A57" s="84" t="s">
        <v>2960</v>
      </c>
      <c r="B57" s="84">
        <v>17</v>
      </c>
      <c r="C57" s="118">
        <v>0.005074834191642264</v>
      </c>
      <c r="D57" s="84" t="s">
        <v>3210</v>
      </c>
      <c r="E57" s="84" t="b">
        <v>0</v>
      </c>
      <c r="F57" s="84" t="b">
        <v>0</v>
      </c>
      <c r="G57" s="84" t="b">
        <v>0</v>
      </c>
    </row>
    <row r="58" spans="1:7" ht="15">
      <c r="A58" s="84" t="s">
        <v>2961</v>
      </c>
      <c r="B58" s="84">
        <v>17</v>
      </c>
      <c r="C58" s="118">
        <v>0.0054839252466938075</v>
      </c>
      <c r="D58" s="84" t="s">
        <v>3210</v>
      </c>
      <c r="E58" s="84" t="b">
        <v>0</v>
      </c>
      <c r="F58" s="84" t="b">
        <v>0</v>
      </c>
      <c r="G58" s="84" t="b">
        <v>0</v>
      </c>
    </row>
    <row r="59" spans="1:7" ht="15">
      <c r="A59" s="84" t="s">
        <v>2493</v>
      </c>
      <c r="B59" s="84">
        <v>17</v>
      </c>
      <c r="C59" s="118">
        <v>0.006414876715318672</v>
      </c>
      <c r="D59" s="84" t="s">
        <v>3210</v>
      </c>
      <c r="E59" s="84" t="b">
        <v>0</v>
      </c>
      <c r="F59" s="84" t="b">
        <v>0</v>
      </c>
      <c r="G59" s="84" t="b">
        <v>0</v>
      </c>
    </row>
    <row r="60" spans="1:7" ht="15">
      <c r="A60" s="84" t="s">
        <v>2464</v>
      </c>
      <c r="B60" s="84">
        <v>16</v>
      </c>
      <c r="C60" s="118">
        <v>0.004896537997795978</v>
      </c>
      <c r="D60" s="84" t="s">
        <v>3210</v>
      </c>
      <c r="E60" s="84" t="b">
        <v>0</v>
      </c>
      <c r="F60" s="84" t="b">
        <v>0</v>
      </c>
      <c r="G60" s="84" t="b">
        <v>0</v>
      </c>
    </row>
    <row r="61" spans="1:7" ht="15">
      <c r="A61" s="84" t="s">
        <v>2962</v>
      </c>
      <c r="B61" s="84">
        <v>15</v>
      </c>
      <c r="C61" s="118">
        <v>0.004710490347249841</v>
      </c>
      <c r="D61" s="84" t="s">
        <v>3210</v>
      </c>
      <c r="E61" s="84" t="b">
        <v>0</v>
      </c>
      <c r="F61" s="84" t="b">
        <v>0</v>
      </c>
      <c r="G61" s="84" t="b">
        <v>0</v>
      </c>
    </row>
    <row r="62" spans="1:7" ht="15">
      <c r="A62" s="84" t="s">
        <v>2963</v>
      </c>
      <c r="B62" s="84">
        <v>14</v>
      </c>
      <c r="C62" s="118">
        <v>0.004516173732571371</v>
      </c>
      <c r="D62" s="84" t="s">
        <v>3210</v>
      </c>
      <c r="E62" s="84" t="b">
        <v>0</v>
      </c>
      <c r="F62" s="84" t="b">
        <v>0</v>
      </c>
      <c r="G62" s="84" t="b">
        <v>0</v>
      </c>
    </row>
    <row r="63" spans="1:7" ht="15">
      <c r="A63" s="84" t="s">
        <v>2964</v>
      </c>
      <c r="B63" s="84">
        <v>14</v>
      </c>
      <c r="C63" s="118">
        <v>0.004516173732571371</v>
      </c>
      <c r="D63" s="84" t="s">
        <v>3210</v>
      </c>
      <c r="E63" s="84" t="b">
        <v>0</v>
      </c>
      <c r="F63" s="84" t="b">
        <v>0</v>
      </c>
      <c r="G63" s="84" t="b">
        <v>0</v>
      </c>
    </row>
    <row r="64" spans="1:7" ht="15">
      <c r="A64" s="84" t="s">
        <v>2496</v>
      </c>
      <c r="B64" s="84">
        <v>14</v>
      </c>
      <c r="C64" s="118">
        <v>0.004516173732571371</v>
      </c>
      <c r="D64" s="84" t="s">
        <v>3210</v>
      </c>
      <c r="E64" s="84" t="b">
        <v>0</v>
      </c>
      <c r="F64" s="84" t="b">
        <v>0</v>
      </c>
      <c r="G64" s="84" t="b">
        <v>0</v>
      </c>
    </row>
    <row r="65" spans="1:7" ht="15">
      <c r="A65" s="84" t="s">
        <v>2965</v>
      </c>
      <c r="B65" s="84">
        <v>12</v>
      </c>
      <c r="C65" s="118">
        <v>0.004100275883991847</v>
      </c>
      <c r="D65" s="84" t="s">
        <v>3210</v>
      </c>
      <c r="E65" s="84" t="b">
        <v>0</v>
      </c>
      <c r="F65" s="84" t="b">
        <v>0</v>
      </c>
      <c r="G65" s="84" t="b">
        <v>0</v>
      </c>
    </row>
    <row r="66" spans="1:7" ht="15">
      <c r="A66" s="84" t="s">
        <v>2966</v>
      </c>
      <c r="B66" s="84">
        <v>12</v>
      </c>
      <c r="C66" s="118">
        <v>0.004100275883991847</v>
      </c>
      <c r="D66" s="84" t="s">
        <v>3210</v>
      </c>
      <c r="E66" s="84" t="b">
        <v>0</v>
      </c>
      <c r="F66" s="84" t="b">
        <v>0</v>
      </c>
      <c r="G66" s="84" t="b">
        <v>0</v>
      </c>
    </row>
    <row r="67" spans="1:7" ht="15">
      <c r="A67" s="84" t="s">
        <v>2967</v>
      </c>
      <c r="B67" s="84">
        <v>12</v>
      </c>
      <c r="C67" s="118">
        <v>0.004100275883991847</v>
      </c>
      <c r="D67" s="84" t="s">
        <v>3210</v>
      </c>
      <c r="E67" s="84" t="b">
        <v>0</v>
      </c>
      <c r="F67" s="84" t="b">
        <v>0</v>
      </c>
      <c r="G67" s="84" t="b">
        <v>0</v>
      </c>
    </row>
    <row r="68" spans="1:7" ht="15">
      <c r="A68" s="84" t="s">
        <v>2655</v>
      </c>
      <c r="B68" s="84">
        <v>12</v>
      </c>
      <c r="C68" s="118">
        <v>0.004100275883991847</v>
      </c>
      <c r="D68" s="84" t="s">
        <v>3210</v>
      </c>
      <c r="E68" s="84" t="b">
        <v>0</v>
      </c>
      <c r="F68" s="84" t="b">
        <v>0</v>
      </c>
      <c r="G68" s="84" t="b">
        <v>0</v>
      </c>
    </row>
    <row r="69" spans="1:7" ht="15">
      <c r="A69" s="84" t="s">
        <v>2968</v>
      </c>
      <c r="B69" s="84">
        <v>12</v>
      </c>
      <c r="C69" s="118">
        <v>0.004100275883991847</v>
      </c>
      <c r="D69" s="84" t="s">
        <v>3210</v>
      </c>
      <c r="E69" s="84" t="b">
        <v>0</v>
      </c>
      <c r="F69" s="84" t="b">
        <v>0</v>
      </c>
      <c r="G69" s="84" t="b">
        <v>0</v>
      </c>
    </row>
    <row r="70" spans="1:7" ht="15">
      <c r="A70" s="84" t="s">
        <v>2969</v>
      </c>
      <c r="B70" s="84">
        <v>12</v>
      </c>
      <c r="C70" s="118">
        <v>0.004100275883991847</v>
      </c>
      <c r="D70" s="84" t="s">
        <v>3210</v>
      </c>
      <c r="E70" s="84" t="b">
        <v>0</v>
      </c>
      <c r="F70" s="84" t="b">
        <v>0</v>
      </c>
      <c r="G70" s="84" t="b">
        <v>0</v>
      </c>
    </row>
    <row r="71" spans="1:7" ht="15">
      <c r="A71" s="84" t="s">
        <v>2970</v>
      </c>
      <c r="B71" s="84">
        <v>12</v>
      </c>
      <c r="C71" s="118">
        <v>0.004100275883991847</v>
      </c>
      <c r="D71" s="84" t="s">
        <v>3210</v>
      </c>
      <c r="E71" s="84" t="b">
        <v>0</v>
      </c>
      <c r="F71" s="84" t="b">
        <v>0</v>
      </c>
      <c r="G71" s="84" t="b">
        <v>0</v>
      </c>
    </row>
    <row r="72" spans="1:7" ht="15">
      <c r="A72" s="84" t="s">
        <v>2971</v>
      </c>
      <c r="B72" s="84">
        <v>12</v>
      </c>
      <c r="C72" s="118">
        <v>0.004100275883991847</v>
      </c>
      <c r="D72" s="84" t="s">
        <v>3210</v>
      </c>
      <c r="E72" s="84" t="b">
        <v>0</v>
      </c>
      <c r="F72" s="84" t="b">
        <v>0</v>
      </c>
      <c r="G72" s="84" t="b">
        <v>0</v>
      </c>
    </row>
    <row r="73" spans="1:7" ht="15">
      <c r="A73" s="84" t="s">
        <v>2972</v>
      </c>
      <c r="B73" s="84">
        <v>12</v>
      </c>
      <c r="C73" s="118">
        <v>0.0042296887637500655</v>
      </c>
      <c r="D73" s="84" t="s">
        <v>3210</v>
      </c>
      <c r="E73" s="84" t="b">
        <v>0</v>
      </c>
      <c r="F73" s="84" t="b">
        <v>0</v>
      </c>
      <c r="G73" s="84" t="b">
        <v>0</v>
      </c>
    </row>
    <row r="74" spans="1:7" ht="15">
      <c r="A74" s="84" t="s">
        <v>2973</v>
      </c>
      <c r="B74" s="84">
        <v>12</v>
      </c>
      <c r="C74" s="118">
        <v>0.005131200526676713</v>
      </c>
      <c r="D74" s="84" t="s">
        <v>3210</v>
      </c>
      <c r="E74" s="84" t="b">
        <v>0</v>
      </c>
      <c r="F74" s="84" t="b">
        <v>0</v>
      </c>
      <c r="G74" s="84" t="b">
        <v>0</v>
      </c>
    </row>
    <row r="75" spans="1:7" ht="15">
      <c r="A75" s="84" t="s">
        <v>2494</v>
      </c>
      <c r="B75" s="84">
        <v>12</v>
      </c>
      <c r="C75" s="118">
        <v>0.0042296887637500655</v>
      </c>
      <c r="D75" s="84" t="s">
        <v>3210</v>
      </c>
      <c r="E75" s="84" t="b">
        <v>0</v>
      </c>
      <c r="F75" s="84" t="b">
        <v>0</v>
      </c>
      <c r="G75" s="84" t="b">
        <v>0</v>
      </c>
    </row>
    <row r="76" spans="1:7" ht="15">
      <c r="A76" s="84" t="s">
        <v>366</v>
      </c>
      <c r="B76" s="84">
        <v>11</v>
      </c>
      <c r="C76" s="118">
        <v>0.0038772147001042267</v>
      </c>
      <c r="D76" s="84" t="s">
        <v>3210</v>
      </c>
      <c r="E76" s="84" t="b">
        <v>0</v>
      </c>
      <c r="F76" s="84" t="b">
        <v>0</v>
      </c>
      <c r="G76" s="84" t="b">
        <v>0</v>
      </c>
    </row>
    <row r="77" spans="1:7" ht="15">
      <c r="A77" s="84" t="s">
        <v>2483</v>
      </c>
      <c r="B77" s="84">
        <v>11</v>
      </c>
      <c r="C77" s="118">
        <v>0.0038772147001042267</v>
      </c>
      <c r="D77" s="84" t="s">
        <v>3210</v>
      </c>
      <c r="E77" s="84" t="b">
        <v>0</v>
      </c>
      <c r="F77" s="84" t="b">
        <v>0</v>
      </c>
      <c r="G77" s="84" t="b">
        <v>0</v>
      </c>
    </row>
    <row r="78" spans="1:7" ht="15">
      <c r="A78" s="84" t="s">
        <v>2484</v>
      </c>
      <c r="B78" s="84">
        <v>11</v>
      </c>
      <c r="C78" s="118">
        <v>0.0038772147001042267</v>
      </c>
      <c r="D78" s="84" t="s">
        <v>3210</v>
      </c>
      <c r="E78" s="84" t="b">
        <v>0</v>
      </c>
      <c r="F78" s="84" t="b">
        <v>0</v>
      </c>
      <c r="G78" s="84" t="b">
        <v>0</v>
      </c>
    </row>
    <row r="79" spans="1:7" ht="15">
      <c r="A79" s="84" t="s">
        <v>2485</v>
      </c>
      <c r="B79" s="84">
        <v>11</v>
      </c>
      <c r="C79" s="118">
        <v>0.0038772147001042267</v>
      </c>
      <c r="D79" s="84" t="s">
        <v>3210</v>
      </c>
      <c r="E79" s="84" t="b">
        <v>0</v>
      </c>
      <c r="F79" s="84" t="b">
        <v>0</v>
      </c>
      <c r="G79" s="84" t="b">
        <v>0</v>
      </c>
    </row>
    <row r="80" spans="1:7" ht="15">
      <c r="A80" s="84" t="s">
        <v>2486</v>
      </c>
      <c r="B80" s="84">
        <v>11</v>
      </c>
      <c r="C80" s="118">
        <v>0.0038772147001042267</v>
      </c>
      <c r="D80" s="84" t="s">
        <v>3210</v>
      </c>
      <c r="E80" s="84" t="b">
        <v>0</v>
      </c>
      <c r="F80" s="84" t="b">
        <v>0</v>
      </c>
      <c r="G80" s="84" t="b">
        <v>0</v>
      </c>
    </row>
    <row r="81" spans="1:7" ht="15">
      <c r="A81" s="84" t="s">
        <v>2487</v>
      </c>
      <c r="B81" s="84">
        <v>11</v>
      </c>
      <c r="C81" s="118">
        <v>0.0038772147001042267</v>
      </c>
      <c r="D81" s="84" t="s">
        <v>3210</v>
      </c>
      <c r="E81" s="84" t="b">
        <v>0</v>
      </c>
      <c r="F81" s="84" t="b">
        <v>0</v>
      </c>
      <c r="G81" s="84" t="b">
        <v>0</v>
      </c>
    </row>
    <row r="82" spans="1:7" ht="15">
      <c r="A82" s="84" t="s">
        <v>2488</v>
      </c>
      <c r="B82" s="84">
        <v>11</v>
      </c>
      <c r="C82" s="118">
        <v>0.0038772147001042267</v>
      </c>
      <c r="D82" s="84" t="s">
        <v>3210</v>
      </c>
      <c r="E82" s="84" t="b">
        <v>0</v>
      </c>
      <c r="F82" s="84" t="b">
        <v>0</v>
      </c>
      <c r="G82" s="84" t="b">
        <v>0</v>
      </c>
    </row>
    <row r="83" spans="1:7" ht="15">
      <c r="A83" s="84" t="s">
        <v>2489</v>
      </c>
      <c r="B83" s="84">
        <v>11</v>
      </c>
      <c r="C83" s="118">
        <v>0.0038772147001042267</v>
      </c>
      <c r="D83" s="84" t="s">
        <v>3210</v>
      </c>
      <c r="E83" s="84" t="b">
        <v>0</v>
      </c>
      <c r="F83" s="84" t="b">
        <v>0</v>
      </c>
      <c r="G83" s="84" t="b">
        <v>0</v>
      </c>
    </row>
    <row r="84" spans="1:7" ht="15">
      <c r="A84" s="84" t="s">
        <v>2490</v>
      </c>
      <c r="B84" s="84">
        <v>11</v>
      </c>
      <c r="C84" s="118">
        <v>0.0038772147001042267</v>
      </c>
      <c r="D84" s="84" t="s">
        <v>3210</v>
      </c>
      <c r="E84" s="84" t="b">
        <v>0</v>
      </c>
      <c r="F84" s="84" t="b">
        <v>0</v>
      </c>
      <c r="G84" s="84" t="b">
        <v>0</v>
      </c>
    </row>
    <row r="85" spans="1:7" ht="15">
      <c r="A85" s="84" t="s">
        <v>2491</v>
      </c>
      <c r="B85" s="84">
        <v>11</v>
      </c>
      <c r="C85" s="118">
        <v>0.0038772147001042267</v>
      </c>
      <c r="D85" s="84" t="s">
        <v>3210</v>
      </c>
      <c r="E85" s="84" t="b">
        <v>0</v>
      </c>
      <c r="F85" s="84" t="b">
        <v>0</v>
      </c>
      <c r="G85" s="84" t="b">
        <v>0</v>
      </c>
    </row>
    <row r="86" spans="1:7" ht="15">
      <c r="A86" s="84" t="s">
        <v>2974</v>
      </c>
      <c r="B86" s="84">
        <v>11</v>
      </c>
      <c r="C86" s="118">
        <v>0.0038772147001042267</v>
      </c>
      <c r="D86" s="84" t="s">
        <v>3210</v>
      </c>
      <c r="E86" s="84" t="b">
        <v>0</v>
      </c>
      <c r="F86" s="84" t="b">
        <v>0</v>
      </c>
      <c r="G86" s="84" t="b">
        <v>0</v>
      </c>
    </row>
    <row r="87" spans="1:7" ht="15">
      <c r="A87" s="84" t="s">
        <v>2975</v>
      </c>
      <c r="B87" s="84">
        <v>11</v>
      </c>
      <c r="C87" s="118">
        <v>0.0038772147001042267</v>
      </c>
      <c r="D87" s="84" t="s">
        <v>3210</v>
      </c>
      <c r="E87" s="84" t="b">
        <v>0</v>
      </c>
      <c r="F87" s="84" t="b">
        <v>1</v>
      </c>
      <c r="G87" s="84" t="b">
        <v>0</v>
      </c>
    </row>
    <row r="88" spans="1:7" ht="15">
      <c r="A88" s="84" t="s">
        <v>2976</v>
      </c>
      <c r="B88" s="84">
        <v>11</v>
      </c>
      <c r="C88" s="118">
        <v>0.004007157490269887</v>
      </c>
      <c r="D88" s="84" t="s">
        <v>3210</v>
      </c>
      <c r="E88" s="84" t="b">
        <v>0</v>
      </c>
      <c r="F88" s="84" t="b">
        <v>0</v>
      </c>
      <c r="G88" s="84" t="b">
        <v>0</v>
      </c>
    </row>
    <row r="89" spans="1:7" ht="15">
      <c r="A89" s="84" t="s">
        <v>2977</v>
      </c>
      <c r="B89" s="84">
        <v>11</v>
      </c>
      <c r="C89" s="118">
        <v>0.0038772147001042267</v>
      </c>
      <c r="D89" s="84" t="s">
        <v>3210</v>
      </c>
      <c r="E89" s="84" t="b">
        <v>0</v>
      </c>
      <c r="F89" s="84" t="b">
        <v>0</v>
      </c>
      <c r="G89" s="84" t="b">
        <v>0</v>
      </c>
    </row>
    <row r="90" spans="1:7" ht="15">
      <c r="A90" s="84" t="s">
        <v>2978</v>
      </c>
      <c r="B90" s="84">
        <v>11</v>
      </c>
      <c r="C90" s="118">
        <v>0.0038772147001042267</v>
      </c>
      <c r="D90" s="84" t="s">
        <v>3210</v>
      </c>
      <c r="E90" s="84" t="b">
        <v>0</v>
      </c>
      <c r="F90" s="84" t="b">
        <v>1</v>
      </c>
      <c r="G90" s="84" t="b">
        <v>0</v>
      </c>
    </row>
    <row r="91" spans="1:7" ht="15">
      <c r="A91" s="84" t="s">
        <v>2979</v>
      </c>
      <c r="B91" s="84">
        <v>11</v>
      </c>
      <c r="C91" s="118">
        <v>0.0038772147001042267</v>
      </c>
      <c r="D91" s="84" t="s">
        <v>3210</v>
      </c>
      <c r="E91" s="84" t="b">
        <v>0</v>
      </c>
      <c r="F91" s="84" t="b">
        <v>0</v>
      </c>
      <c r="G91" s="84" t="b">
        <v>0</v>
      </c>
    </row>
    <row r="92" spans="1:7" ht="15">
      <c r="A92" s="84" t="s">
        <v>2980</v>
      </c>
      <c r="B92" s="84">
        <v>11</v>
      </c>
      <c r="C92" s="118">
        <v>0.0038772147001042267</v>
      </c>
      <c r="D92" s="84" t="s">
        <v>3210</v>
      </c>
      <c r="E92" s="84" t="b">
        <v>0</v>
      </c>
      <c r="F92" s="84" t="b">
        <v>0</v>
      </c>
      <c r="G92" s="84" t="b">
        <v>0</v>
      </c>
    </row>
    <row r="93" spans="1:7" ht="15">
      <c r="A93" s="84" t="s">
        <v>2981</v>
      </c>
      <c r="B93" s="84">
        <v>11</v>
      </c>
      <c r="C93" s="118">
        <v>0.0038772147001042267</v>
      </c>
      <c r="D93" s="84" t="s">
        <v>3210</v>
      </c>
      <c r="E93" s="84" t="b">
        <v>0</v>
      </c>
      <c r="F93" s="84" t="b">
        <v>0</v>
      </c>
      <c r="G93" s="84" t="b">
        <v>0</v>
      </c>
    </row>
    <row r="94" spans="1:7" ht="15">
      <c r="A94" s="84" t="s">
        <v>2982</v>
      </c>
      <c r="B94" s="84">
        <v>11</v>
      </c>
      <c r="C94" s="118">
        <v>0.0038772147001042267</v>
      </c>
      <c r="D94" s="84" t="s">
        <v>3210</v>
      </c>
      <c r="E94" s="84" t="b">
        <v>0</v>
      </c>
      <c r="F94" s="84" t="b">
        <v>0</v>
      </c>
      <c r="G94" s="84" t="b">
        <v>0</v>
      </c>
    </row>
    <row r="95" spans="1:7" ht="15">
      <c r="A95" s="84" t="s">
        <v>2983</v>
      </c>
      <c r="B95" s="84">
        <v>11</v>
      </c>
      <c r="C95" s="118">
        <v>0.0038772147001042267</v>
      </c>
      <c r="D95" s="84" t="s">
        <v>3210</v>
      </c>
      <c r="E95" s="84" t="b">
        <v>0</v>
      </c>
      <c r="F95" s="84" t="b">
        <v>0</v>
      </c>
      <c r="G95" s="84" t="b">
        <v>0</v>
      </c>
    </row>
    <row r="96" spans="1:7" ht="15">
      <c r="A96" s="84" t="s">
        <v>2984</v>
      </c>
      <c r="B96" s="84">
        <v>11</v>
      </c>
      <c r="C96" s="118">
        <v>0.0038772147001042267</v>
      </c>
      <c r="D96" s="84" t="s">
        <v>3210</v>
      </c>
      <c r="E96" s="84" t="b">
        <v>0</v>
      </c>
      <c r="F96" s="84" t="b">
        <v>0</v>
      </c>
      <c r="G96" s="84" t="b">
        <v>0</v>
      </c>
    </row>
    <row r="97" spans="1:7" ht="15">
      <c r="A97" s="84" t="s">
        <v>2495</v>
      </c>
      <c r="B97" s="84">
        <v>11</v>
      </c>
      <c r="C97" s="118">
        <v>0.0038772147001042267</v>
      </c>
      <c r="D97" s="84" t="s">
        <v>3210</v>
      </c>
      <c r="E97" s="84" t="b">
        <v>0</v>
      </c>
      <c r="F97" s="84" t="b">
        <v>0</v>
      </c>
      <c r="G97" s="84" t="b">
        <v>0</v>
      </c>
    </row>
    <row r="98" spans="1:7" ht="15">
      <c r="A98" s="84" t="s">
        <v>2497</v>
      </c>
      <c r="B98" s="84">
        <v>11</v>
      </c>
      <c r="C98" s="118">
        <v>0.0038772147001042267</v>
      </c>
      <c r="D98" s="84" t="s">
        <v>3210</v>
      </c>
      <c r="E98" s="84" t="b">
        <v>0</v>
      </c>
      <c r="F98" s="84" t="b">
        <v>0</v>
      </c>
      <c r="G98" s="84" t="b">
        <v>0</v>
      </c>
    </row>
    <row r="99" spans="1:7" ht="15">
      <c r="A99" s="84" t="s">
        <v>2498</v>
      </c>
      <c r="B99" s="84">
        <v>11</v>
      </c>
      <c r="C99" s="118">
        <v>0.0038772147001042267</v>
      </c>
      <c r="D99" s="84" t="s">
        <v>3210</v>
      </c>
      <c r="E99" s="84" t="b">
        <v>0</v>
      </c>
      <c r="F99" s="84" t="b">
        <v>0</v>
      </c>
      <c r="G99" s="84" t="b">
        <v>0</v>
      </c>
    </row>
    <row r="100" spans="1:7" ht="15">
      <c r="A100" s="84" t="s">
        <v>2450</v>
      </c>
      <c r="B100" s="84">
        <v>10</v>
      </c>
      <c r="C100" s="118">
        <v>0.0036428704456998974</v>
      </c>
      <c r="D100" s="84" t="s">
        <v>3210</v>
      </c>
      <c r="E100" s="84" t="b">
        <v>1</v>
      </c>
      <c r="F100" s="84" t="b">
        <v>0</v>
      </c>
      <c r="G100" s="84" t="b">
        <v>0</v>
      </c>
    </row>
    <row r="101" spans="1:7" ht="15">
      <c r="A101" s="84" t="s">
        <v>335</v>
      </c>
      <c r="B101" s="84">
        <v>10</v>
      </c>
      <c r="C101" s="118">
        <v>0.0036428704456998974</v>
      </c>
      <c r="D101" s="84" t="s">
        <v>3210</v>
      </c>
      <c r="E101" s="84" t="b">
        <v>0</v>
      </c>
      <c r="F101" s="84" t="b">
        <v>0</v>
      </c>
      <c r="G101" s="84" t="b">
        <v>0</v>
      </c>
    </row>
    <row r="102" spans="1:7" ht="15">
      <c r="A102" s="84" t="s">
        <v>2985</v>
      </c>
      <c r="B102" s="84">
        <v>10</v>
      </c>
      <c r="C102" s="118">
        <v>0.0036428704456998974</v>
      </c>
      <c r="D102" s="84" t="s">
        <v>3210</v>
      </c>
      <c r="E102" s="84" t="b">
        <v>0</v>
      </c>
      <c r="F102" s="84" t="b">
        <v>0</v>
      </c>
      <c r="G102" s="84" t="b">
        <v>0</v>
      </c>
    </row>
    <row r="103" spans="1:7" ht="15">
      <c r="A103" s="84" t="s">
        <v>2986</v>
      </c>
      <c r="B103" s="84">
        <v>10</v>
      </c>
      <c r="C103" s="118">
        <v>0.0036428704456998974</v>
      </c>
      <c r="D103" s="84" t="s">
        <v>3210</v>
      </c>
      <c r="E103" s="84" t="b">
        <v>0</v>
      </c>
      <c r="F103" s="84" t="b">
        <v>0</v>
      </c>
      <c r="G103" s="84" t="b">
        <v>0</v>
      </c>
    </row>
    <row r="104" spans="1:7" ht="15">
      <c r="A104" s="84" t="s">
        <v>2987</v>
      </c>
      <c r="B104" s="84">
        <v>10</v>
      </c>
      <c r="C104" s="118">
        <v>0.0036428704456998974</v>
      </c>
      <c r="D104" s="84" t="s">
        <v>3210</v>
      </c>
      <c r="E104" s="84" t="b">
        <v>0</v>
      </c>
      <c r="F104" s="84" t="b">
        <v>0</v>
      </c>
      <c r="G104" s="84" t="b">
        <v>0</v>
      </c>
    </row>
    <row r="105" spans="1:7" ht="15">
      <c r="A105" s="84" t="s">
        <v>1562</v>
      </c>
      <c r="B105" s="84">
        <v>10</v>
      </c>
      <c r="C105" s="118">
        <v>0.0036428704456998974</v>
      </c>
      <c r="D105" s="84" t="s">
        <v>3210</v>
      </c>
      <c r="E105" s="84" t="b">
        <v>0</v>
      </c>
      <c r="F105" s="84" t="b">
        <v>0</v>
      </c>
      <c r="G105" s="84" t="b">
        <v>0</v>
      </c>
    </row>
    <row r="106" spans="1:7" ht="15">
      <c r="A106" s="84" t="s">
        <v>2988</v>
      </c>
      <c r="B106" s="84">
        <v>10</v>
      </c>
      <c r="C106" s="118">
        <v>0.004276000438897261</v>
      </c>
      <c r="D106" s="84" t="s">
        <v>3210</v>
      </c>
      <c r="E106" s="84" t="b">
        <v>0</v>
      </c>
      <c r="F106" s="84" t="b">
        <v>0</v>
      </c>
      <c r="G106" s="84" t="b">
        <v>0</v>
      </c>
    </row>
    <row r="107" spans="1:7" ht="15">
      <c r="A107" s="84" t="s">
        <v>2989</v>
      </c>
      <c r="B107" s="84">
        <v>10</v>
      </c>
      <c r="C107" s="118">
        <v>0.004276000438897261</v>
      </c>
      <c r="D107" s="84" t="s">
        <v>3210</v>
      </c>
      <c r="E107" s="84" t="b">
        <v>0</v>
      </c>
      <c r="F107" s="84" t="b">
        <v>0</v>
      </c>
      <c r="G107" s="84" t="b">
        <v>0</v>
      </c>
    </row>
    <row r="108" spans="1:7" ht="15">
      <c r="A108" s="84" t="s">
        <v>2990</v>
      </c>
      <c r="B108" s="84">
        <v>10</v>
      </c>
      <c r="C108" s="118">
        <v>0.0036428704456998974</v>
      </c>
      <c r="D108" s="84" t="s">
        <v>3210</v>
      </c>
      <c r="E108" s="84" t="b">
        <v>0</v>
      </c>
      <c r="F108" s="84" t="b">
        <v>0</v>
      </c>
      <c r="G108" s="84" t="b">
        <v>0</v>
      </c>
    </row>
    <row r="109" spans="1:7" ht="15">
      <c r="A109" s="84" t="s">
        <v>2452</v>
      </c>
      <c r="B109" s="84">
        <v>9</v>
      </c>
      <c r="C109" s="118">
        <v>0.004051776883143558</v>
      </c>
      <c r="D109" s="84" t="s">
        <v>3210</v>
      </c>
      <c r="E109" s="84" t="b">
        <v>0</v>
      </c>
      <c r="F109" s="84" t="b">
        <v>0</v>
      </c>
      <c r="G109" s="84" t="b">
        <v>0</v>
      </c>
    </row>
    <row r="110" spans="1:7" ht="15">
      <c r="A110" s="84" t="s">
        <v>327</v>
      </c>
      <c r="B110" s="84">
        <v>9</v>
      </c>
      <c r="C110" s="118">
        <v>0.0033961112022275323</v>
      </c>
      <c r="D110" s="84" t="s">
        <v>3210</v>
      </c>
      <c r="E110" s="84" t="b">
        <v>0</v>
      </c>
      <c r="F110" s="84" t="b">
        <v>0</v>
      </c>
      <c r="G110" s="84" t="b">
        <v>0</v>
      </c>
    </row>
    <row r="111" spans="1:7" ht="15">
      <c r="A111" s="84" t="s">
        <v>2991</v>
      </c>
      <c r="B111" s="84">
        <v>9</v>
      </c>
      <c r="C111" s="118">
        <v>0.0033961112022275323</v>
      </c>
      <c r="D111" s="84" t="s">
        <v>3210</v>
      </c>
      <c r="E111" s="84" t="b">
        <v>0</v>
      </c>
      <c r="F111" s="84" t="b">
        <v>0</v>
      </c>
      <c r="G111" s="84" t="b">
        <v>0</v>
      </c>
    </row>
    <row r="112" spans="1:7" ht="15">
      <c r="A112" s="84" t="s">
        <v>2992</v>
      </c>
      <c r="B112" s="84">
        <v>9</v>
      </c>
      <c r="C112" s="118">
        <v>0.0033961112022275323</v>
      </c>
      <c r="D112" s="84" t="s">
        <v>3210</v>
      </c>
      <c r="E112" s="84" t="b">
        <v>0</v>
      </c>
      <c r="F112" s="84" t="b">
        <v>0</v>
      </c>
      <c r="G112" s="84" t="b">
        <v>0</v>
      </c>
    </row>
    <row r="113" spans="1:7" ht="15">
      <c r="A113" s="84" t="s">
        <v>2993</v>
      </c>
      <c r="B113" s="84">
        <v>9</v>
      </c>
      <c r="C113" s="118">
        <v>0.0033961112022275323</v>
      </c>
      <c r="D113" s="84" t="s">
        <v>3210</v>
      </c>
      <c r="E113" s="84" t="b">
        <v>0</v>
      </c>
      <c r="F113" s="84" t="b">
        <v>0</v>
      </c>
      <c r="G113" s="84" t="b">
        <v>0</v>
      </c>
    </row>
    <row r="114" spans="1:7" ht="15">
      <c r="A114" s="84" t="s">
        <v>231</v>
      </c>
      <c r="B114" s="84">
        <v>9</v>
      </c>
      <c r="C114" s="118">
        <v>0.0033961112022275323</v>
      </c>
      <c r="D114" s="84" t="s">
        <v>3210</v>
      </c>
      <c r="E114" s="84" t="b">
        <v>0</v>
      </c>
      <c r="F114" s="84" t="b">
        <v>0</v>
      </c>
      <c r="G114" s="84" t="b">
        <v>0</v>
      </c>
    </row>
    <row r="115" spans="1:7" ht="15">
      <c r="A115" s="84" t="s">
        <v>328</v>
      </c>
      <c r="B115" s="84">
        <v>8</v>
      </c>
      <c r="C115" s="118">
        <v>0.0031355520940212337</v>
      </c>
      <c r="D115" s="84" t="s">
        <v>3210</v>
      </c>
      <c r="E115" s="84" t="b">
        <v>0</v>
      </c>
      <c r="F115" s="84" t="b">
        <v>0</v>
      </c>
      <c r="G115" s="84" t="b">
        <v>0</v>
      </c>
    </row>
    <row r="116" spans="1:7" ht="15">
      <c r="A116" s="84" t="s">
        <v>2994</v>
      </c>
      <c r="B116" s="84">
        <v>8</v>
      </c>
      <c r="C116" s="118">
        <v>0.0031355520940212337</v>
      </c>
      <c r="D116" s="84" t="s">
        <v>3210</v>
      </c>
      <c r="E116" s="84" t="b">
        <v>0</v>
      </c>
      <c r="F116" s="84" t="b">
        <v>0</v>
      </c>
      <c r="G116" s="84" t="b">
        <v>0</v>
      </c>
    </row>
    <row r="117" spans="1:7" ht="15">
      <c r="A117" s="84" t="s">
        <v>2995</v>
      </c>
      <c r="B117" s="84">
        <v>8</v>
      </c>
      <c r="C117" s="118">
        <v>0.0031355520940212337</v>
      </c>
      <c r="D117" s="84" t="s">
        <v>3210</v>
      </c>
      <c r="E117" s="84" t="b">
        <v>0</v>
      </c>
      <c r="F117" s="84" t="b">
        <v>0</v>
      </c>
      <c r="G117" s="84" t="b">
        <v>0</v>
      </c>
    </row>
    <row r="118" spans="1:7" ht="15">
      <c r="A118" s="84" t="s">
        <v>2996</v>
      </c>
      <c r="B118" s="84">
        <v>8</v>
      </c>
      <c r="C118" s="118">
        <v>0.003822835189144479</v>
      </c>
      <c r="D118" s="84" t="s">
        <v>3210</v>
      </c>
      <c r="E118" s="84" t="b">
        <v>0</v>
      </c>
      <c r="F118" s="84" t="b">
        <v>0</v>
      </c>
      <c r="G118" s="84" t="b">
        <v>0</v>
      </c>
    </row>
    <row r="119" spans="1:7" ht="15">
      <c r="A119" s="84" t="s">
        <v>2997</v>
      </c>
      <c r="B119" s="84">
        <v>8</v>
      </c>
      <c r="C119" s="118">
        <v>0.0031355520940212337</v>
      </c>
      <c r="D119" s="84" t="s">
        <v>3210</v>
      </c>
      <c r="E119" s="84" t="b">
        <v>0</v>
      </c>
      <c r="F119" s="84" t="b">
        <v>0</v>
      </c>
      <c r="G119" s="84" t="b">
        <v>0</v>
      </c>
    </row>
    <row r="120" spans="1:7" ht="15">
      <c r="A120" s="84" t="s">
        <v>2998</v>
      </c>
      <c r="B120" s="84">
        <v>8</v>
      </c>
      <c r="C120" s="118">
        <v>0.0031355520940212337</v>
      </c>
      <c r="D120" s="84" t="s">
        <v>3210</v>
      </c>
      <c r="E120" s="84" t="b">
        <v>0</v>
      </c>
      <c r="F120" s="84" t="b">
        <v>0</v>
      </c>
      <c r="G120" s="84" t="b">
        <v>0</v>
      </c>
    </row>
    <row r="121" spans="1:7" ht="15">
      <c r="A121" s="84" t="s">
        <v>2999</v>
      </c>
      <c r="B121" s="84">
        <v>8</v>
      </c>
      <c r="C121" s="118">
        <v>0.0031355520940212337</v>
      </c>
      <c r="D121" s="84" t="s">
        <v>3210</v>
      </c>
      <c r="E121" s="84" t="b">
        <v>0</v>
      </c>
      <c r="F121" s="84" t="b">
        <v>0</v>
      </c>
      <c r="G121" s="84" t="b">
        <v>0</v>
      </c>
    </row>
    <row r="122" spans="1:7" ht="15">
      <c r="A122" s="84" t="s">
        <v>3000</v>
      </c>
      <c r="B122" s="84">
        <v>8</v>
      </c>
      <c r="C122" s="118">
        <v>0.0031355520940212337</v>
      </c>
      <c r="D122" s="84" t="s">
        <v>3210</v>
      </c>
      <c r="E122" s="84" t="b">
        <v>0</v>
      </c>
      <c r="F122" s="84" t="b">
        <v>0</v>
      </c>
      <c r="G122" s="84" t="b">
        <v>0</v>
      </c>
    </row>
    <row r="123" spans="1:7" ht="15">
      <c r="A123" s="84" t="s">
        <v>3001</v>
      </c>
      <c r="B123" s="84">
        <v>7</v>
      </c>
      <c r="C123" s="118">
        <v>0.0028594595745185247</v>
      </c>
      <c r="D123" s="84" t="s">
        <v>3210</v>
      </c>
      <c r="E123" s="84" t="b">
        <v>0</v>
      </c>
      <c r="F123" s="84" t="b">
        <v>0</v>
      </c>
      <c r="G123" s="84" t="b">
        <v>0</v>
      </c>
    </row>
    <row r="124" spans="1:7" ht="15">
      <c r="A124" s="84" t="s">
        <v>3002</v>
      </c>
      <c r="B124" s="84">
        <v>7</v>
      </c>
      <c r="C124" s="118">
        <v>0.0028594595745185247</v>
      </c>
      <c r="D124" s="84" t="s">
        <v>3210</v>
      </c>
      <c r="E124" s="84" t="b">
        <v>0</v>
      </c>
      <c r="F124" s="84" t="b">
        <v>0</v>
      </c>
      <c r="G124" s="84" t="b">
        <v>0</v>
      </c>
    </row>
    <row r="125" spans="1:7" ht="15">
      <c r="A125" s="84" t="s">
        <v>294</v>
      </c>
      <c r="B125" s="84">
        <v>7</v>
      </c>
      <c r="C125" s="118">
        <v>0.0028594595745185247</v>
      </c>
      <c r="D125" s="84" t="s">
        <v>3210</v>
      </c>
      <c r="E125" s="84" t="b">
        <v>0</v>
      </c>
      <c r="F125" s="84" t="b">
        <v>0</v>
      </c>
      <c r="G125" s="84" t="b">
        <v>0</v>
      </c>
    </row>
    <row r="126" spans="1:7" ht="15">
      <c r="A126" s="84" t="s">
        <v>3003</v>
      </c>
      <c r="B126" s="84">
        <v>7</v>
      </c>
      <c r="C126" s="118">
        <v>0.0028594595745185247</v>
      </c>
      <c r="D126" s="84" t="s">
        <v>3210</v>
      </c>
      <c r="E126" s="84" t="b">
        <v>0</v>
      </c>
      <c r="F126" s="84" t="b">
        <v>0</v>
      </c>
      <c r="G126" s="84" t="b">
        <v>0</v>
      </c>
    </row>
    <row r="127" spans="1:7" ht="15">
      <c r="A127" s="84" t="s">
        <v>291</v>
      </c>
      <c r="B127" s="84">
        <v>7</v>
      </c>
      <c r="C127" s="118">
        <v>0.0028594595745185247</v>
      </c>
      <c r="D127" s="84" t="s">
        <v>3210</v>
      </c>
      <c r="E127" s="84" t="b">
        <v>0</v>
      </c>
      <c r="F127" s="84" t="b">
        <v>0</v>
      </c>
      <c r="G127" s="84" t="b">
        <v>0</v>
      </c>
    </row>
    <row r="128" spans="1:7" ht="15">
      <c r="A128" s="84" t="s">
        <v>3004</v>
      </c>
      <c r="B128" s="84">
        <v>7</v>
      </c>
      <c r="C128" s="118">
        <v>0.0028594595745185247</v>
      </c>
      <c r="D128" s="84" t="s">
        <v>3210</v>
      </c>
      <c r="E128" s="84" t="b">
        <v>0</v>
      </c>
      <c r="F128" s="84" t="b">
        <v>0</v>
      </c>
      <c r="G128" s="84" t="b">
        <v>0</v>
      </c>
    </row>
    <row r="129" spans="1:7" ht="15">
      <c r="A129" s="84" t="s">
        <v>230</v>
      </c>
      <c r="B129" s="84">
        <v>7</v>
      </c>
      <c r="C129" s="118">
        <v>0.0028594595745185247</v>
      </c>
      <c r="D129" s="84" t="s">
        <v>3210</v>
      </c>
      <c r="E129" s="84" t="b">
        <v>0</v>
      </c>
      <c r="F129" s="84" t="b">
        <v>0</v>
      </c>
      <c r="G129" s="84" t="b">
        <v>0</v>
      </c>
    </row>
    <row r="130" spans="1:7" ht="15">
      <c r="A130" s="84" t="s">
        <v>2516</v>
      </c>
      <c r="B130" s="84">
        <v>6</v>
      </c>
      <c r="C130" s="118">
        <v>0.0025656002633383567</v>
      </c>
      <c r="D130" s="84" t="s">
        <v>3210</v>
      </c>
      <c r="E130" s="84" t="b">
        <v>0</v>
      </c>
      <c r="F130" s="84" t="b">
        <v>0</v>
      </c>
      <c r="G130" s="84" t="b">
        <v>0</v>
      </c>
    </row>
    <row r="131" spans="1:7" ht="15">
      <c r="A131" s="84" t="s">
        <v>3005</v>
      </c>
      <c r="B131" s="84">
        <v>6</v>
      </c>
      <c r="C131" s="118">
        <v>0.0025656002633383567</v>
      </c>
      <c r="D131" s="84" t="s">
        <v>3210</v>
      </c>
      <c r="E131" s="84" t="b">
        <v>0</v>
      </c>
      <c r="F131" s="84" t="b">
        <v>0</v>
      </c>
      <c r="G131" s="84" t="b">
        <v>0</v>
      </c>
    </row>
    <row r="132" spans="1:7" ht="15">
      <c r="A132" s="84" t="s">
        <v>2515</v>
      </c>
      <c r="B132" s="84">
        <v>6</v>
      </c>
      <c r="C132" s="118">
        <v>0.0025656002633383567</v>
      </c>
      <c r="D132" s="84" t="s">
        <v>3210</v>
      </c>
      <c r="E132" s="84" t="b">
        <v>0</v>
      </c>
      <c r="F132" s="84" t="b">
        <v>0</v>
      </c>
      <c r="G132" s="84" t="b">
        <v>0</v>
      </c>
    </row>
    <row r="133" spans="1:7" ht="15">
      <c r="A133" s="84" t="s">
        <v>3006</v>
      </c>
      <c r="B133" s="84">
        <v>6</v>
      </c>
      <c r="C133" s="118">
        <v>0.0025656002633383567</v>
      </c>
      <c r="D133" s="84" t="s">
        <v>3210</v>
      </c>
      <c r="E133" s="84" t="b">
        <v>0</v>
      </c>
      <c r="F133" s="84" t="b">
        <v>0</v>
      </c>
      <c r="G133" s="84" t="b">
        <v>0</v>
      </c>
    </row>
    <row r="134" spans="1:7" ht="15">
      <c r="A134" s="84" t="s">
        <v>3007</v>
      </c>
      <c r="B134" s="84">
        <v>6</v>
      </c>
      <c r="C134" s="118">
        <v>0.0025656002633383567</v>
      </c>
      <c r="D134" s="84" t="s">
        <v>3210</v>
      </c>
      <c r="E134" s="84" t="b">
        <v>0</v>
      </c>
      <c r="F134" s="84" t="b">
        <v>0</v>
      </c>
      <c r="G134" s="84" t="b">
        <v>0</v>
      </c>
    </row>
    <row r="135" spans="1:7" ht="15">
      <c r="A135" s="84" t="s">
        <v>3008</v>
      </c>
      <c r="B135" s="84">
        <v>6</v>
      </c>
      <c r="C135" s="118">
        <v>0.0025656002633383567</v>
      </c>
      <c r="D135" s="84" t="s">
        <v>3210</v>
      </c>
      <c r="E135" s="84" t="b">
        <v>0</v>
      </c>
      <c r="F135" s="84" t="b">
        <v>0</v>
      </c>
      <c r="G135" s="84" t="b">
        <v>0</v>
      </c>
    </row>
    <row r="136" spans="1:7" ht="15">
      <c r="A136" s="84" t="s">
        <v>3009</v>
      </c>
      <c r="B136" s="84">
        <v>6</v>
      </c>
      <c r="C136" s="118">
        <v>0.0025656002633383567</v>
      </c>
      <c r="D136" s="84" t="s">
        <v>3210</v>
      </c>
      <c r="E136" s="84" t="b">
        <v>0</v>
      </c>
      <c r="F136" s="84" t="b">
        <v>0</v>
      </c>
      <c r="G136" s="84" t="b">
        <v>0</v>
      </c>
    </row>
    <row r="137" spans="1:7" ht="15">
      <c r="A137" s="84" t="s">
        <v>3010</v>
      </c>
      <c r="B137" s="84">
        <v>6</v>
      </c>
      <c r="C137" s="118">
        <v>0.0025656002633383567</v>
      </c>
      <c r="D137" s="84" t="s">
        <v>3210</v>
      </c>
      <c r="E137" s="84" t="b">
        <v>0</v>
      </c>
      <c r="F137" s="84" t="b">
        <v>0</v>
      </c>
      <c r="G137" s="84" t="b">
        <v>0</v>
      </c>
    </row>
    <row r="138" spans="1:7" ht="15">
      <c r="A138" s="84" t="s">
        <v>3011</v>
      </c>
      <c r="B138" s="84">
        <v>6</v>
      </c>
      <c r="C138" s="118">
        <v>0.0025656002633383567</v>
      </c>
      <c r="D138" s="84" t="s">
        <v>3210</v>
      </c>
      <c r="E138" s="84" t="b">
        <v>0</v>
      </c>
      <c r="F138" s="84" t="b">
        <v>0</v>
      </c>
      <c r="G138" s="84" t="b">
        <v>0</v>
      </c>
    </row>
    <row r="139" spans="1:7" ht="15">
      <c r="A139" s="84" t="s">
        <v>3012</v>
      </c>
      <c r="B139" s="84">
        <v>6</v>
      </c>
      <c r="C139" s="118">
        <v>0.0025656002633383567</v>
      </c>
      <c r="D139" s="84" t="s">
        <v>3210</v>
      </c>
      <c r="E139" s="84" t="b">
        <v>0</v>
      </c>
      <c r="F139" s="84" t="b">
        <v>0</v>
      </c>
      <c r="G139" s="84" t="b">
        <v>0</v>
      </c>
    </row>
    <row r="140" spans="1:7" ht="15">
      <c r="A140" s="84" t="s">
        <v>3013</v>
      </c>
      <c r="B140" s="84">
        <v>6</v>
      </c>
      <c r="C140" s="118">
        <v>0.0025656002633383567</v>
      </c>
      <c r="D140" s="84" t="s">
        <v>3210</v>
      </c>
      <c r="E140" s="84" t="b">
        <v>0</v>
      </c>
      <c r="F140" s="84" t="b">
        <v>0</v>
      </c>
      <c r="G140" s="84" t="b">
        <v>0</v>
      </c>
    </row>
    <row r="141" spans="1:7" ht="15">
      <c r="A141" s="84" t="s">
        <v>3014</v>
      </c>
      <c r="B141" s="84">
        <v>6</v>
      </c>
      <c r="C141" s="118">
        <v>0.0025656002633383567</v>
      </c>
      <c r="D141" s="84" t="s">
        <v>3210</v>
      </c>
      <c r="E141" s="84" t="b">
        <v>0</v>
      </c>
      <c r="F141" s="84" t="b">
        <v>0</v>
      </c>
      <c r="G141" s="84" t="b">
        <v>0</v>
      </c>
    </row>
    <row r="142" spans="1:7" ht="15">
      <c r="A142" s="84" t="s">
        <v>3015</v>
      </c>
      <c r="B142" s="84">
        <v>6</v>
      </c>
      <c r="C142" s="118">
        <v>0.0025656002633383567</v>
      </c>
      <c r="D142" s="84" t="s">
        <v>3210</v>
      </c>
      <c r="E142" s="84" t="b">
        <v>0</v>
      </c>
      <c r="F142" s="84" t="b">
        <v>0</v>
      </c>
      <c r="G142" s="84" t="b">
        <v>0</v>
      </c>
    </row>
    <row r="143" spans="1:7" ht="15">
      <c r="A143" s="84" t="s">
        <v>2507</v>
      </c>
      <c r="B143" s="84">
        <v>6</v>
      </c>
      <c r="C143" s="118">
        <v>0.0025656002633383567</v>
      </c>
      <c r="D143" s="84" t="s">
        <v>3210</v>
      </c>
      <c r="E143" s="84" t="b">
        <v>0</v>
      </c>
      <c r="F143" s="84" t="b">
        <v>0</v>
      </c>
      <c r="G143" s="84" t="b">
        <v>0</v>
      </c>
    </row>
    <row r="144" spans="1:7" ht="15">
      <c r="A144" s="84" t="s">
        <v>2508</v>
      </c>
      <c r="B144" s="84">
        <v>6</v>
      </c>
      <c r="C144" s="118">
        <v>0.0025656002633383567</v>
      </c>
      <c r="D144" s="84" t="s">
        <v>3210</v>
      </c>
      <c r="E144" s="84" t="b">
        <v>0</v>
      </c>
      <c r="F144" s="84" t="b">
        <v>0</v>
      </c>
      <c r="G144" s="84" t="b">
        <v>0</v>
      </c>
    </row>
    <row r="145" spans="1:7" ht="15">
      <c r="A145" s="84" t="s">
        <v>2509</v>
      </c>
      <c r="B145" s="84">
        <v>6</v>
      </c>
      <c r="C145" s="118">
        <v>0.0025656002633383567</v>
      </c>
      <c r="D145" s="84" t="s">
        <v>3210</v>
      </c>
      <c r="E145" s="84" t="b">
        <v>0</v>
      </c>
      <c r="F145" s="84" t="b">
        <v>0</v>
      </c>
      <c r="G145" s="84" t="b">
        <v>0</v>
      </c>
    </row>
    <row r="146" spans="1:7" ht="15">
      <c r="A146" s="84" t="s">
        <v>3016</v>
      </c>
      <c r="B146" s="84">
        <v>5</v>
      </c>
      <c r="C146" s="118">
        <v>0.0022509871573019764</v>
      </c>
      <c r="D146" s="84" t="s">
        <v>3210</v>
      </c>
      <c r="E146" s="84" t="b">
        <v>0</v>
      </c>
      <c r="F146" s="84" t="b">
        <v>0</v>
      </c>
      <c r="G146" s="84" t="b">
        <v>0</v>
      </c>
    </row>
    <row r="147" spans="1:7" ht="15">
      <c r="A147" s="84" t="s">
        <v>3017</v>
      </c>
      <c r="B147" s="84">
        <v>5</v>
      </c>
      <c r="C147" s="118">
        <v>0.0022509871573019764</v>
      </c>
      <c r="D147" s="84" t="s">
        <v>3210</v>
      </c>
      <c r="E147" s="84" t="b">
        <v>1</v>
      </c>
      <c r="F147" s="84" t="b">
        <v>0</v>
      </c>
      <c r="G147" s="84" t="b">
        <v>0</v>
      </c>
    </row>
    <row r="148" spans="1:7" ht="15">
      <c r="A148" s="84" t="s">
        <v>2511</v>
      </c>
      <c r="B148" s="84">
        <v>5</v>
      </c>
      <c r="C148" s="118">
        <v>0.0022509871573019764</v>
      </c>
      <c r="D148" s="84" t="s">
        <v>3210</v>
      </c>
      <c r="E148" s="84" t="b">
        <v>0</v>
      </c>
      <c r="F148" s="84" t="b">
        <v>0</v>
      </c>
      <c r="G148" s="84" t="b">
        <v>0</v>
      </c>
    </row>
    <row r="149" spans="1:7" ht="15">
      <c r="A149" s="84" t="s">
        <v>2512</v>
      </c>
      <c r="B149" s="84">
        <v>5</v>
      </c>
      <c r="C149" s="118">
        <v>0.0022509871573019764</v>
      </c>
      <c r="D149" s="84" t="s">
        <v>3210</v>
      </c>
      <c r="E149" s="84" t="b">
        <v>0</v>
      </c>
      <c r="F149" s="84" t="b">
        <v>0</v>
      </c>
      <c r="G149" s="84" t="b">
        <v>0</v>
      </c>
    </row>
    <row r="150" spans="1:7" ht="15">
      <c r="A150" s="84" t="s">
        <v>2513</v>
      </c>
      <c r="B150" s="84">
        <v>5</v>
      </c>
      <c r="C150" s="118">
        <v>0.0022509871573019764</v>
      </c>
      <c r="D150" s="84" t="s">
        <v>3210</v>
      </c>
      <c r="E150" s="84" t="b">
        <v>0</v>
      </c>
      <c r="F150" s="84" t="b">
        <v>0</v>
      </c>
      <c r="G150" s="84" t="b">
        <v>0</v>
      </c>
    </row>
    <row r="151" spans="1:7" ht="15">
      <c r="A151" s="84" t="s">
        <v>2514</v>
      </c>
      <c r="B151" s="84">
        <v>5</v>
      </c>
      <c r="C151" s="118">
        <v>0.0022509871573019764</v>
      </c>
      <c r="D151" s="84" t="s">
        <v>3210</v>
      </c>
      <c r="E151" s="84" t="b">
        <v>0</v>
      </c>
      <c r="F151" s="84" t="b">
        <v>0</v>
      </c>
      <c r="G151" s="84" t="b">
        <v>0</v>
      </c>
    </row>
    <row r="152" spans="1:7" ht="15">
      <c r="A152" s="84" t="s">
        <v>2517</v>
      </c>
      <c r="B152" s="84">
        <v>5</v>
      </c>
      <c r="C152" s="118">
        <v>0.0022509871573019764</v>
      </c>
      <c r="D152" s="84" t="s">
        <v>3210</v>
      </c>
      <c r="E152" s="84" t="b">
        <v>0</v>
      </c>
      <c r="F152" s="84" t="b">
        <v>0</v>
      </c>
      <c r="G152" s="84" t="b">
        <v>0</v>
      </c>
    </row>
    <row r="153" spans="1:7" ht="15">
      <c r="A153" s="84" t="s">
        <v>2518</v>
      </c>
      <c r="B153" s="84">
        <v>5</v>
      </c>
      <c r="C153" s="118">
        <v>0.0022509871573019764</v>
      </c>
      <c r="D153" s="84" t="s">
        <v>3210</v>
      </c>
      <c r="E153" s="84" t="b">
        <v>0</v>
      </c>
      <c r="F153" s="84" t="b">
        <v>0</v>
      </c>
      <c r="G153" s="84" t="b">
        <v>0</v>
      </c>
    </row>
    <row r="154" spans="1:7" ht="15">
      <c r="A154" s="84" t="s">
        <v>2519</v>
      </c>
      <c r="B154" s="84">
        <v>5</v>
      </c>
      <c r="C154" s="118">
        <v>0.0022509871573019764</v>
      </c>
      <c r="D154" s="84" t="s">
        <v>3210</v>
      </c>
      <c r="E154" s="84" t="b">
        <v>0</v>
      </c>
      <c r="F154" s="84" t="b">
        <v>0</v>
      </c>
      <c r="G154" s="84" t="b">
        <v>0</v>
      </c>
    </row>
    <row r="155" spans="1:7" ht="15">
      <c r="A155" s="84" t="s">
        <v>3018</v>
      </c>
      <c r="B155" s="84">
        <v>5</v>
      </c>
      <c r="C155" s="118">
        <v>0.0022509871573019764</v>
      </c>
      <c r="D155" s="84" t="s">
        <v>3210</v>
      </c>
      <c r="E155" s="84" t="b">
        <v>0</v>
      </c>
      <c r="F155" s="84" t="b">
        <v>0</v>
      </c>
      <c r="G155" s="84" t="b">
        <v>0</v>
      </c>
    </row>
    <row r="156" spans="1:7" ht="15">
      <c r="A156" s="84" t="s">
        <v>3019</v>
      </c>
      <c r="B156" s="84">
        <v>5</v>
      </c>
      <c r="C156" s="118">
        <v>0.0022509871573019764</v>
      </c>
      <c r="D156" s="84" t="s">
        <v>3210</v>
      </c>
      <c r="E156" s="84" t="b">
        <v>0</v>
      </c>
      <c r="F156" s="84" t="b">
        <v>0</v>
      </c>
      <c r="G156" s="84" t="b">
        <v>0</v>
      </c>
    </row>
    <row r="157" spans="1:7" ht="15">
      <c r="A157" s="84" t="s">
        <v>3020</v>
      </c>
      <c r="B157" s="84">
        <v>5</v>
      </c>
      <c r="C157" s="118">
        <v>0.0022509871573019764</v>
      </c>
      <c r="D157" s="84" t="s">
        <v>3210</v>
      </c>
      <c r="E157" s="84" t="b">
        <v>0</v>
      </c>
      <c r="F157" s="84" t="b">
        <v>0</v>
      </c>
      <c r="G157" s="84" t="b">
        <v>0</v>
      </c>
    </row>
    <row r="158" spans="1:7" ht="15">
      <c r="A158" s="84" t="s">
        <v>3021</v>
      </c>
      <c r="B158" s="84">
        <v>5</v>
      </c>
      <c r="C158" s="118">
        <v>0.0022509871573019764</v>
      </c>
      <c r="D158" s="84" t="s">
        <v>3210</v>
      </c>
      <c r="E158" s="84" t="b">
        <v>0</v>
      </c>
      <c r="F158" s="84" t="b">
        <v>0</v>
      </c>
      <c r="G158" s="84" t="b">
        <v>0</v>
      </c>
    </row>
    <row r="159" spans="1:7" ht="15">
      <c r="A159" s="84" t="s">
        <v>3022</v>
      </c>
      <c r="B159" s="84">
        <v>5</v>
      </c>
      <c r="C159" s="118">
        <v>0.0022509871573019764</v>
      </c>
      <c r="D159" s="84" t="s">
        <v>3210</v>
      </c>
      <c r="E159" s="84" t="b">
        <v>0</v>
      </c>
      <c r="F159" s="84" t="b">
        <v>0</v>
      </c>
      <c r="G159" s="84" t="b">
        <v>0</v>
      </c>
    </row>
    <row r="160" spans="1:7" ht="15">
      <c r="A160" s="84" t="s">
        <v>3023</v>
      </c>
      <c r="B160" s="84">
        <v>5</v>
      </c>
      <c r="C160" s="118">
        <v>0.0022509871573019764</v>
      </c>
      <c r="D160" s="84" t="s">
        <v>3210</v>
      </c>
      <c r="E160" s="84" t="b">
        <v>0</v>
      </c>
      <c r="F160" s="84" t="b">
        <v>0</v>
      </c>
      <c r="G160" s="84" t="b">
        <v>0</v>
      </c>
    </row>
    <row r="161" spans="1:7" ht="15">
      <c r="A161" s="84" t="s">
        <v>3024</v>
      </c>
      <c r="B161" s="84">
        <v>5</v>
      </c>
      <c r="C161" s="118">
        <v>0.0022509871573019764</v>
      </c>
      <c r="D161" s="84" t="s">
        <v>3210</v>
      </c>
      <c r="E161" s="84" t="b">
        <v>0</v>
      </c>
      <c r="F161" s="84" t="b">
        <v>0</v>
      </c>
      <c r="G161" s="84" t="b">
        <v>0</v>
      </c>
    </row>
    <row r="162" spans="1:7" ht="15">
      <c r="A162" s="84" t="s">
        <v>3025</v>
      </c>
      <c r="B162" s="84">
        <v>5</v>
      </c>
      <c r="C162" s="118">
        <v>0.0022509871573019764</v>
      </c>
      <c r="D162" s="84" t="s">
        <v>3210</v>
      </c>
      <c r="E162" s="84" t="b">
        <v>0</v>
      </c>
      <c r="F162" s="84" t="b">
        <v>0</v>
      </c>
      <c r="G162" s="84" t="b">
        <v>0</v>
      </c>
    </row>
    <row r="163" spans="1:7" ht="15">
      <c r="A163" s="84" t="s">
        <v>3026</v>
      </c>
      <c r="B163" s="84">
        <v>5</v>
      </c>
      <c r="C163" s="118">
        <v>0.0022509871573019764</v>
      </c>
      <c r="D163" s="84" t="s">
        <v>3210</v>
      </c>
      <c r="E163" s="84" t="b">
        <v>0</v>
      </c>
      <c r="F163" s="84" t="b">
        <v>0</v>
      </c>
      <c r="G163" s="84" t="b">
        <v>0</v>
      </c>
    </row>
    <row r="164" spans="1:7" ht="15">
      <c r="A164" s="84" t="s">
        <v>3027</v>
      </c>
      <c r="B164" s="84">
        <v>5</v>
      </c>
      <c r="C164" s="118">
        <v>0.0022509871573019764</v>
      </c>
      <c r="D164" s="84" t="s">
        <v>3210</v>
      </c>
      <c r="E164" s="84" t="b">
        <v>0</v>
      </c>
      <c r="F164" s="84" t="b">
        <v>0</v>
      </c>
      <c r="G164" s="84" t="b">
        <v>0</v>
      </c>
    </row>
    <row r="165" spans="1:7" ht="15">
      <c r="A165" s="84" t="s">
        <v>3028</v>
      </c>
      <c r="B165" s="84">
        <v>5</v>
      </c>
      <c r="C165" s="118">
        <v>0.0022509871573019764</v>
      </c>
      <c r="D165" s="84" t="s">
        <v>3210</v>
      </c>
      <c r="E165" s="84" t="b">
        <v>0</v>
      </c>
      <c r="F165" s="84" t="b">
        <v>0</v>
      </c>
      <c r="G165" s="84" t="b">
        <v>0</v>
      </c>
    </row>
    <row r="166" spans="1:7" ht="15">
      <c r="A166" s="84" t="s">
        <v>3029</v>
      </c>
      <c r="B166" s="84">
        <v>5</v>
      </c>
      <c r="C166" s="118">
        <v>0.0022509871573019764</v>
      </c>
      <c r="D166" s="84" t="s">
        <v>3210</v>
      </c>
      <c r="E166" s="84" t="b">
        <v>0</v>
      </c>
      <c r="F166" s="84" t="b">
        <v>0</v>
      </c>
      <c r="G166" s="84" t="b">
        <v>0</v>
      </c>
    </row>
    <row r="167" spans="1:7" ht="15">
      <c r="A167" s="84" t="s">
        <v>322</v>
      </c>
      <c r="B167" s="84">
        <v>5</v>
      </c>
      <c r="C167" s="118">
        <v>0.0022509871573019764</v>
      </c>
      <c r="D167" s="84" t="s">
        <v>3210</v>
      </c>
      <c r="E167" s="84" t="b">
        <v>0</v>
      </c>
      <c r="F167" s="84" t="b">
        <v>0</v>
      </c>
      <c r="G167" s="84" t="b">
        <v>0</v>
      </c>
    </row>
    <row r="168" spans="1:7" ht="15">
      <c r="A168" s="84" t="s">
        <v>3030</v>
      </c>
      <c r="B168" s="84">
        <v>5</v>
      </c>
      <c r="C168" s="118">
        <v>0.0022509871573019764</v>
      </c>
      <c r="D168" s="84" t="s">
        <v>3210</v>
      </c>
      <c r="E168" s="84" t="b">
        <v>0</v>
      </c>
      <c r="F168" s="84" t="b">
        <v>0</v>
      </c>
      <c r="G168" s="84" t="b">
        <v>0</v>
      </c>
    </row>
    <row r="169" spans="1:7" ht="15">
      <c r="A169" s="84" t="s">
        <v>3031</v>
      </c>
      <c r="B169" s="84">
        <v>5</v>
      </c>
      <c r="C169" s="118">
        <v>0.0022509871573019764</v>
      </c>
      <c r="D169" s="84" t="s">
        <v>3210</v>
      </c>
      <c r="E169" s="84" t="b">
        <v>0</v>
      </c>
      <c r="F169" s="84" t="b">
        <v>0</v>
      </c>
      <c r="G169" s="84" t="b">
        <v>0</v>
      </c>
    </row>
    <row r="170" spans="1:7" ht="15">
      <c r="A170" s="84" t="s">
        <v>3032</v>
      </c>
      <c r="B170" s="84">
        <v>5</v>
      </c>
      <c r="C170" s="118">
        <v>0.0022509871573019764</v>
      </c>
      <c r="D170" s="84" t="s">
        <v>3210</v>
      </c>
      <c r="E170" s="84" t="b">
        <v>0</v>
      </c>
      <c r="F170" s="84" t="b">
        <v>0</v>
      </c>
      <c r="G170" s="84" t="b">
        <v>0</v>
      </c>
    </row>
    <row r="171" spans="1:7" ht="15">
      <c r="A171" s="84" t="s">
        <v>2661</v>
      </c>
      <c r="B171" s="84">
        <v>5</v>
      </c>
      <c r="C171" s="118">
        <v>0.0022509871573019764</v>
      </c>
      <c r="D171" s="84" t="s">
        <v>3210</v>
      </c>
      <c r="E171" s="84" t="b">
        <v>0</v>
      </c>
      <c r="F171" s="84" t="b">
        <v>0</v>
      </c>
      <c r="G171" s="84" t="b">
        <v>0</v>
      </c>
    </row>
    <row r="172" spans="1:7" ht="15">
      <c r="A172" s="84" t="s">
        <v>3033</v>
      </c>
      <c r="B172" s="84">
        <v>5</v>
      </c>
      <c r="C172" s="118">
        <v>0.0022509871573019764</v>
      </c>
      <c r="D172" s="84" t="s">
        <v>3210</v>
      </c>
      <c r="E172" s="84" t="b">
        <v>0</v>
      </c>
      <c r="F172" s="84" t="b">
        <v>0</v>
      </c>
      <c r="G172" s="84" t="b">
        <v>0</v>
      </c>
    </row>
    <row r="173" spans="1:7" ht="15">
      <c r="A173" s="84" t="s">
        <v>3034</v>
      </c>
      <c r="B173" s="84">
        <v>5</v>
      </c>
      <c r="C173" s="118">
        <v>0.0022509871573019764</v>
      </c>
      <c r="D173" s="84" t="s">
        <v>3210</v>
      </c>
      <c r="E173" s="84" t="b">
        <v>0</v>
      </c>
      <c r="F173" s="84" t="b">
        <v>0</v>
      </c>
      <c r="G173" s="84" t="b">
        <v>0</v>
      </c>
    </row>
    <row r="174" spans="1:7" ht="15">
      <c r="A174" s="84" t="s">
        <v>3035</v>
      </c>
      <c r="B174" s="84">
        <v>5</v>
      </c>
      <c r="C174" s="118">
        <v>0.0022509871573019764</v>
      </c>
      <c r="D174" s="84" t="s">
        <v>3210</v>
      </c>
      <c r="E174" s="84" t="b">
        <v>0</v>
      </c>
      <c r="F174" s="84" t="b">
        <v>0</v>
      </c>
      <c r="G174" s="84" t="b">
        <v>0</v>
      </c>
    </row>
    <row r="175" spans="1:7" ht="15">
      <c r="A175" s="84" t="s">
        <v>3036</v>
      </c>
      <c r="B175" s="84">
        <v>5</v>
      </c>
      <c r="C175" s="118">
        <v>0.0022509871573019764</v>
      </c>
      <c r="D175" s="84" t="s">
        <v>3210</v>
      </c>
      <c r="E175" s="84" t="b">
        <v>0</v>
      </c>
      <c r="F175" s="84" t="b">
        <v>0</v>
      </c>
      <c r="G175" s="84" t="b">
        <v>0</v>
      </c>
    </row>
    <row r="176" spans="1:7" ht="15">
      <c r="A176" s="84" t="s">
        <v>3037</v>
      </c>
      <c r="B176" s="84">
        <v>5</v>
      </c>
      <c r="C176" s="118">
        <v>0.0022509871573019764</v>
      </c>
      <c r="D176" s="84" t="s">
        <v>3210</v>
      </c>
      <c r="E176" s="84" t="b">
        <v>0</v>
      </c>
      <c r="F176" s="84" t="b">
        <v>0</v>
      </c>
      <c r="G176" s="84" t="b">
        <v>0</v>
      </c>
    </row>
    <row r="177" spans="1:7" ht="15">
      <c r="A177" s="84" t="s">
        <v>3038</v>
      </c>
      <c r="B177" s="84">
        <v>5</v>
      </c>
      <c r="C177" s="118">
        <v>0.0022509871573019764</v>
      </c>
      <c r="D177" s="84" t="s">
        <v>3210</v>
      </c>
      <c r="E177" s="84" t="b">
        <v>0</v>
      </c>
      <c r="F177" s="84" t="b">
        <v>0</v>
      </c>
      <c r="G177" s="84" t="b">
        <v>0</v>
      </c>
    </row>
    <row r="178" spans="1:7" ht="15">
      <c r="A178" s="84" t="s">
        <v>3039</v>
      </c>
      <c r="B178" s="84">
        <v>5</v>
      </c>
      <c r="C178" s="118">
        <v>0.0022509871573019764</v>
      </c>
      <c r="D178" s="84" t="s">
        <v>3210</v>
      </c>
      <c r="E178" s="84" t="b">
        <v>0</v>
      </c>
      <c r="F178" s="84" t="b">
        <v>0</v>
      </c>
      <c r="G178" s="84" t="b">
        <v>0</v>
      </c>
    </row>
    <row r="179" spans="1:7" ht="15">
      <c r="A179" s="84" t="s">
        <v>266</v>
      </c>
      <c r="B179" s="84">
        <v>5</v>
      </c>
      <c r="C179" s="118">
        <v>0.0022509871573019764</v>
      </c>
      <c r="D179" s="84" t="s">
        <v>3210</v>
      </c>
      <c r="E179" s="84" t="b">
        <v>0</v>
      </c>
      <c r="F179" s="84" t="b">
        <v>0</v>
      </c>
      <c r="G179" s="84" t="b">
        <v>0</v>
      </c>
    </row>
    <row r="180" spans="1:7" ht="15">
      <c r="A180" s="84" t="s">
        <v>3040</v>
      </c>
      <c r="B180" s="84">
        <v>4</v>
      </c>
      <c r="C180" s="118">
        <v>0.0019114175945722394</v>
      </c>
      <c r="D180" s="84" t="s">
        <v>3210</v>
      </c>
      <c r="E180" s="84" t="b">
        <v>0</v>
      </c>
      <c r="F180" s="84" t="b">
        <v>0</v>
      </c>
      <c r="G180" s="84" t="b">
        <v>0</v>
      </c>
    </row>
    <row r="181" spans="1:7" ht="15">
      <c r="A181" s="84" t="s">
        <v>3041</v>
      </c>
      <c r="B181" s="84">
        <v>4</v>
      </c>
      <c r="C181" s="118">
        <v>0.0019114175945722394</v>
      </c>
      <c r="D181" s="84" t="s">
        <v>3210</v>
      </c>
      <c r="E181" s="84" t="b">
        <v>0</v>
      </c>
      <c r="F181" s="84" t="b">
        <v>0</v>
      </c>
      <c r="G181" s="84" t="b">
        <v>0</v>
      </c>
    </row>
    <row r="182" spans="1:7" ht="15">
      <c r="A182" s="84" t="s">
        <v>3042</v>
      </c>
      <c r="B182" s="84">
        <v>4</v>
      </c>
      <c r="C182" s="118">
        <v>0.0019114175945722394</v>
      </c>
      <c r="D182" s="84" t="s">
        <v>3210</v>
      </c>
      <c r="E182" s="84" t="b">
        <v>0</v>
      </c>
      <c r="F182" s="84" t="b">
        <v>0</v>
      </c>
      <c r="G182" s="84" t="b">
        <v>0</v>
      </c>
    </row>
    <row r="183" spans="1:7" ht="15">
      <c r="A183" s="84" t="s">
        <v>542</v>
      </c>
      <c r="B183" s="84">
        <v>4</v>
      </c>
      <c r="C183" s="118">
        <v>0.0019114175945722394</v>
      </c>
      <c r="D183" s="84" t="s">
        <v>3210</v>
      </c>
      <c r="E183" s="84" t="b">
        <v>0</v>
      </c>
      <c r="F183" s="84" t="b">
        <v>0</v>
      </c>
      <c r="G183" s="84" t="b">
        <v>0</v>
      </c>
    </row>
    <row r="184" spans="1:7" ht="15">
      <c r="A184" s="84" t="s">
        <v>3043</v>
      </c>
      <c r="B184" s="84">
        <v>4</v>
      </c>
      <c r="C184" s="118">
        <v>0.0019114175945722394</v>
      </c>
      <c r="D184" s="84" t="s">
        <v>3210</v>
      </c>
      <c r="E184" s="84" t="b">
        <v>0</v>
      </c>
      <c r="F184" s="84" t="b">
        <v>0</v>
      </c>
      <c r="G184" s="84" t="b">
        <v>0</v>
      </c>
    </row>
    <row r="185" spans="1:7" ht="15">
      <c r="A185" s="84" t="s">
        <v>3044</v>
      </c>
      <c r="B185" s="84">
        <v>4</v>
      </c>
      <c r="C185" s="118">
        <v>0.0019114175945722394</v>
      </c>
      <c r="D185" s="84" t="s">
        <v>3210</v>
      </c>
      <c r="E185" s="84" t="b">
        <v>0</v>
      </c>
      <c r="F185" s="84" t="b">
        <v>0</v>
      </c>
      <c r="G185" s="84" t="b">
        <v>0</v>
      </c>
    </row>
    <row r="186" spans="1:7" ht="15">
      <c r="A186" s="84" t="s">
        <v>3045</v>
      </c>
      <c r="B186" s="84">
        <v>4</v>
      </c>
      <c r="C186" s="118">
        <v>0.0019114175945722394</v>
      </c>
      <c r="D186" s="84" t="s">
        <v>3210</v>
      </c>
      <c r="E186" s="84" t="b">
        <v>0</v>
      </c>
      <c r="F186" s="84" t="b">
        <v>0</v>
      </c>
      <c r="G186" s="84" t="b">
        <v>0</v>
      </c>
    </row>
    <row r="187" spans="1:7" ht="15">
      <c r="A187" s="84" t="s">
        <v>3046</v>
      </c>
      <c r="B187" s="84">
        <v>4</v>
      </c>
      <c r="C187" s="118">
        <v>0.0019114175945722394</v>
      </c>
      <c r="D187" s="84" t="s">
        <v>3210</v>
      </c>
      <c r="E187" s="84" t="b">
        <v>0</v>
      </c>
      <c r="F187" s="84" t="b">
        <v>0</v>
      </c>
      <c r="G187" s="84" t="b">
        <v>0</v>
      </c>
    </row>
    <row r="188" spans="1:7" ht="15">
      <c r="A188" s="84" t="s">
        <v>2413</v>
      </c>
      <c r="B188" s="84">
        <v>4</v>
      </c>
      <c r="C188" s="118">
        <v>0.0019114175945722394</v>
      </c>
      <c r="D188" s="84" t="s">
        <v>3210</v>
      </c>
      <c r="E188" s="84" t="b">
        <v>0</v>
      </c>
      <c r="F188" s="84" t="b">
        <v>0</v>
      </c>
      <c r="G188" s="84" t="b">
        <v>0</v>
      </c>
    </row>
    <row r="189" spans="1:7" ht="15">
      <c r="A189" s="84" t="s">
        <v>3047</v>
      </c>
      <c r="B189" s="84">
        <v>4</v>
      </c>
      <c r="C189" s="118">
        <v>0.0019114175945722394</v>
      </c>
      <c r="D189" s="84" t="s">
        <v>3210</v>
      </c>
      <c r="E189" s="84" t="b">
        <v>0</v>
      </c>
      <c r="F189" s="84" t="b">
        <v>0</v>
      </c>
      <c r="G189" s="84" t="b">
        <v>0</v>
      </c>
    </row>
    <row r="190" spans="1:7" ht="15">
      <c r="A190" s="84" t="s">
        <v>344</v>
      </c>
      <c r="B190" s="84">
        <v>4</v>
      </c>
      <c r="C190" s="118">
        <v>0.0019114175945722394</v>
      </c>
      <c r="D190" s="84" t="s">
        <v>3210</v>
      </c>
      <c r="E190" s="84" t="b">
        <v>0</v>
      </c>
      <c r="F190" s="84" t="b">
        <v>0</v>
      </c>
      <c r="G190" s="84" t="b">
        <v>0</v>
      </c>
    </row>
    <row r="191" spans="1:7" ht="15">
      <c r="A191" s="84" t="s">
        <v>300</v>
      </c>
      <c r="B191" s="84">
        <v>4</v>
      </c>
      <c r="C191" s="118">
        <v>0.0019114175945722394</v>
      </c>
      <c r="D191" s="84" t="s">
        <v>3210</v>
      </c>
      <c r="E191" s="84" t="b">
        <v>0</v>
      </c>
      <c r="F191" s="84" t="b">
        <v>0</v>
      </c>
      <c r="G191" s="84" t="b">
        <v>0</v>
      </c>
    </row>
    <row r="192" spans="1:7" ht="15">
      <c r="A192" s="84" t="s">
        <v>3048</v>
      </c>
      <c r="B192" s="84">
        <v>4</v>
      </c>
      <c r="C192" s="118">
        <v>0.0019114175945722394</v>
      </c>
      <c r="D192" s="84" t="s">
        <v>3210</v>
      </c>
      <c r="E192" s="84" t="b">
        <v>0</v>
      </c>
      <c r="F192" s="84" t="b">
        <v>0</v>
      </c>
      <c r="G192" s="84" t="b">
        <v>0</v>
      </c>
    </row>
    <row r="193" spans="1:7" ht="15">
      <c r="A193" s="84" t="s">
        <v>3049</v>
      </c>
      <c r="B193" s="84">
        <v>4</v>
      </c>
      <c r="C193" s="118">
        <v>0.0019114175945722394</v>
      </c>
      <c r="D193" s="84" t="s">
        <v>3210</v>
      </c>
      <c r="E193" s="84" t="b">
        <v>0</v>
      </c>
      <c r="F193" s="84" t="b">
        <v>0</v>
      </c>
      <c r="G193" s="84" t="b">
        <v>0</v>
      </c>
    </row>
    <row r="194" spans="1:7" ht="15">
      <c r="A194" s="84" t="s">
        <v>3050</v>
      </c>
      <c r="B194" s="84">
        <v>4</v>
      </c>
      <c r="C194" s="118">
        <v>0.0019114175945722394</v>
      </c>
      <c r="D194" s="84" t="s">
        <v>3210</v>
      </c>
      <c r="E194" s="84" t="b">
        <v>0</v>
      </c>
      <c r="F194" s="84" t="b">
        <v>0</v>
      </c>
      <c r="G194" s="84" t="b">
        <v>0</v>
      </c>
    </row>
    <row r="195" spans="1:7" ht="15">
      <c r="A195" s="84" t="s">
        <v>3051</v>
      </c>
      <c r="B195" s="84">
        <v>4</v>
      </c>
      <c r="C195" s="118">
        <v>0.0019114175945722394</v>
      </c>
      <c r="D195" s="84" t="s">
        <v>3210</v>
      </c>
      <c r="E195" s="84" t="b">
        <v>0</v>
      </c>
      <c r="F195" s="84" t="b">
        <v>0</v>
      </c>
      <c r="G195" s="84" t="b">
        <v>0</v>
      </c>
    </row>
    <row r="196" spans="1:7" ht="15">
      <c r="A196" s="84" t="s">
        <v>3052</v>
      </c>
      <c r="B196" s="84">
        <v>4</v>
      </c>
      <c r="C196" s="118">
        <v>0.0019114175945722394</v>
      </c>
      <c r="D196" s="84" t="s">
        <v>3210</v>
      </c>
      <c r="E196" s="84" t="b">
        <v>0</v>
      </c>
      <c r="F196" s="84" t="b">
        <v>0</v>
      </c>
      <c r="G196" s="84" t="b">
        <v>0</v>
      </c>
    </row>
    <row r="197" spans="1:7" ht="15">
      <c r="A197" s="84" t="s">
        <v>2453</v>
      </c>
      <c r="B197" s="84">
        <v>4</v>
      </c>
      <c r="C197" s="118">
        <v>0.002054041723120527</v>
      </c>
      <c r="D197" s="84" t="s">
        <v>3210</v>
      </c>
      <c r="E197" s="84" t="b">
        <v>0</v>
      </c>
      <c r="F197" s="84" t="b">
        <v>0</v>
      </c>
      <c r="G197" s="84" t="b">
        <v>0</v>
      </c>
    </row>
    <row r="198" spans="1:7" ht="15">
      <c r="A198" s="84" t="s">
        <v>2451</v>
      </c>
      <c r="B198" s="84">
        <v>4</v>
      </c>
      <c r="C198" s="118">
        <v>0.0019114175945722394</v>
      </c>
      <c r="D198" s="84" t="s">
        <v>3210</v>
      </c>
      <c r="E198" s="84" t="b">
        <v>0</v>
      </c>
      <c r="F198" s="84" t="b">
        <v>0</v>
      </c>
      <c r="G198" s="84" t="b">
        <v>0</v>
      </c>
    </row>
    <row r="199" spans="1:7" ht="15">
      <c r="A199" s="84" t="s">
        <v>3053</v>
      </c>
      <c r="B199" s="84">
        <v>4</v>
      </c>
      <c r="C199" s="118">
        <v>0.0019114175945722394</v>
      </c>
      <c r="D199" s="84" t="s">
        <v>3210</v>
      </c>
      <c r="E199" s="84" t="b">
        <v>0</v>
      </c>
      <c r="F199" s="84" t="b">
        <v>0</v>
      </c>
      <c r="G199" s="84" t="b">
        <v>0</v>
      </c>
    </row>
    <row r="200" spans="1:7" ht="15">
      <c r="A200" s="84" t="s">
        <v>3054</v>
      </c>
      <c r="B200" s="84">
        <v>4</v>
      </c>
      <c r="C200" s="118">
        <v>0.0019114175945722394</v>
      </c>
      <c r="D200" s="84" t="s">
        <v>3210</v>
      </c>
      <c r="E200" s="84" t="b">
        <v>0</v>
      </c>
      <c r="F200" s="84" t="b">
        <v>0</v>
      </c>
      <c r="G200" s="84" t="b">
        <v>0</v>
      </c>
    </row>
    <row r="201" spans="1:7" ht="15">
      <c r="A201" s="84" t="s">
        <v>3055</v>
      </c>
      <c r="B201" s="84">
        <v>4</v>
      </c>
      <c r="C201" s="118">
        <v>0.0019114175945722394</v>
      </c>
      <c r="D201" s="84" t="s">
        <v>3210</v>
      </c>
      <c r="E201" s="84" t="b">
        <v>0</v>
      </c>
      <c r="F201" s="84" t="b">
        <v>0</v>
      </c>
      <c r="G201" s="84" t="b">
        <v>0</v>
      </c>
    </row>
    <row r="202" spans="1:7" ht="15">
      <c r="A202" s="84" t="s">
        <v>3056</v>
      </c>
      <c r="B202" s="84">
        <v>4</v>
      </c>
      <c r="C202" s="118">
        <v>0.0019114175945722394</v>
      </c>
      <c r="D202" s="84" t="s">
        <v>3210</v>
      </c>
      <c r="E202" s="84" t="b">
        <v>0</v>
      </c>
      <c r="F202" s="84" t="b">
        <v>0</v>
      </c>
      <c r="G202" s="84" t="b">
        <v>0</v>
      </c>
    </row>
    <row r="203" spans="1:7" ht="15">
      <c r="A203" s="84" t="s">
        <v>3057</v>
      </c>
      <c r="B203" s="84">
        <v>4</v>
      </c>
      <c r="C203" s="118">
        <v>0.0019114175945722394</v>
      </c>
      <c r="D203" s="84" t="s">
        <v>3210</v>
      </c>
      <c r="E203" s="84" t="b">
        <v>0</v>
      </c>
      <c r="F203" s="84" t="b">
        <v>0</v>
      </c>
      <c r="G203" s="84" t="b">
        <v>0</v>
      </c>
    </row>
    <row r="204" spans="1:7" ht="15">
      <c r="A204" s="84" t="s">
        <v>3058</v>
      </c>
      <c r="B204" s="84">
        <v>4</v>
      </c>
      <c r="C204" s="118">
        <v>0.0019114175945722394</v>
      </c>
      <c r="D204" s="84" t="s">
        <v>3210</v>
      </c>
      <c r="E204" s="84" t="b">
        <v>0</v>
      </c>
      <c r="F204" s="84" t="b">
        <v>0</v>
      </c>
      <c r="G204" s="84" t="b">
        <v>0</v>
      </c>
    </row>
    <row r="205" spans="1:7" ht="15">
      <c r="A205" s="84" t="s">
        <v>3059</v>
      </c>
      <c r="B205" s="84">
        <v>4</v>
      </c>
      <c r="C205" s="118">
        <v>0.0019114175945722394</v>
      </c>
      <c r="D205" s="84" t="s">
        <v>3210</v>
      </c>
      <c r="E205" s="84" t="b">
        <v>0</v>
      </c>
      <c r="F205" s="84" t="b">
        <v>0</v>
      </c>
      <c r="G205" s="84" t="b">
        <v>0</v>
      </c>
    </row>
    <row r="206" spans="1:7" ht="15">
      <c r="A206" s="84" t="s">
        <v>3060</v>
      </c>
      <c r="B206" s="84">
        <v>4</v>
      </c>
      <c r="C206" s="118">
        <v>0.0019114175945722394</v>
      </c>
      <c r="D206" s="84" t="s">
        <v>3210</v>
      </c>
      <c r="E206" s="84" t="b">
        <v>0</v>
      </c>
      <c r="F206" s="84" t="b">
        <v>0</v>
      </c>
      <c r="G206" s="84" t="b">
        <v>0</v>
      </c>
    </row>
    <row r="207" spans="1:7" ht="15">
      <c r="A207" s="84" t="s">
        <v>3061</v>
      </c>
      <c r="B207" s="84">
        <v>4</v>
      </c>
      <c r="C207" s="118">
        <v>0.0019114175945722394</v>
      </c>
      <c r="D207" s="84" t="s">
        <v>3210</v>
      </c>
      <c r="E207" s="84" t="b">
        <v>0</v>
      </c>
      <c r="F207" s="84" t="b">
        <v>0</v>
      </c>
      <c r="G207" s="84" t="b">
        <v>0</v>
      </c>
    </row>
    <row r="208" spans="1:7" ht="15">
      <c r="A208" s="84" t="s">
        <v>3062</v>
      </c>
      <c r="B208" s="84">
        <v>4</v>
      </c>
      <c r="C208" s="118">
        <v>0.0019114175945722394</v>
      </c>
      <c r="D208" s="84" t="s">
        <v>3210</v>
      </c>
      <c r="E208" s="84" t="b">
        <v>0</v>
      </c>
      <c r="F208" s="84" t="b">
        <v>0</v>
      </c>
      <c r="G208" s="84" t="b">
        <v>0</v>
      </c>
    </row>
    <row r="209" spans="1:7" ht="15">
      <c r="A209" s="84" t="s">
        <v>3063</v>
      </c>
      <c r="B209" s="84">
        <v>4</v>
      </c>
      <c r="C209" s="118">
        <v>0.0019114175945722394</v>
      </c>
      <c r="D209" s="84" t="s">
        <v>3210</v>
      </c>
      <c r="E209" s="84" t="b">
        <v>0</v>
      </c>
      <c r="F209" s="84" t="b">
        <v>0</v>
      </c>
      <c r="G209" s="84" t="b">
        <v>0</v>
      </c>
    </row>
    <row r="210" spans="1:7" ht="15">
      <c r="A210" s="84" t="s">
        <v>3064</v>
      </c>
      <c r="B210" s="84">
        <v>4</v>
      </c>
      <c r="C210" s="118">
        <v>0.0019114175945722394</v>
      </c>
      <c r="D210" s="84" t="s">
        <v>3210</v>
      </c>
      <c r="E210" s="84" t="b">
        <v>0</v>
      </c>
      <c r="F210" s="84" t="b">
        <v>0</v>
      </c>
      <c r="G210" s="84" t="b">
        <v>0</v>
      </c>
    </row>
    <row r="211" spans="1:7" ht="15">
      <c r="A211" s="84" t="s">
        <v>3065</v>
      </c>
      <c r="B211" s="84">
        <v>4</v>
      </c>
      <c r="C211" s="118">
        <v>0.0019114175945722394</v>
      </c>
      <c r="D211" s="84" t="s">
        <v>3210</v>
      </c>
      <c r="E211" s="84" t="b">
        <v>0</v>
      </c>
      <c r="F211" s="84" t="b">
        <v>0</v>
      </c>
      <c r="G211" s="84" t="b">
        <v>0</v>
      </c>
    </row>
    <row r="212" spans="1:7" ht="15">
      <c r="A212" s="84" t="s">
        <v>367</v>
      </c>
      <c r="B212" s="84">
        <v>3</v>
      </c>
      <c r="C212" s="118">
        <v>0.001540531292340395</v>
      </c>
      <c r="D212" s="84" t="s">
        <v>3210</v>
      </c>
      <c r="E212" s="84" t="b">
        <v>0</v>
      </c>
      <c r="F212" s="84" t="b">
        <v>0</v>
      </c>
      <c r="G212" s="84" t="b">
        <v>0</v>
      </c>
    </row>
    <row r="213" spans="1:7" ht="15">
      <c r="A213" s="84" t="s">
        <v>3066</v>
      </c>
      <c r="B213" s="84">
        <v>3</v>
      </c>
      <c r="C213" s="118">
        <v>0.001540531292340395</v>
      </c>
      <c r="D213" s="84" t="s">
        <v>3210</v>
      </c>
      <c r="E213" s="84" t="b">
        <v>0</v>
      </c>
      <c r="F213" s="84" t="b">
        <v>0</v>
      </c>
      <c r="G213" s="84" t="b">
        <v>0</v>
      </c>
    </row>
    <row r="214" spans="1:7" ht="15">
      <c r="A214" s="84" t="s">
        <v>3067</v>
      </c>
      <c r="B214" s="84">
        <v>3</v>
      </c>
      <c r="C214" s="118">
        <v>0.0019490255172716132</v>
      </c>
      <c r="D214" s="84" t="s">
        <v>3210</v>
      </c>
      <c r="E214" s="84" t="b">
        <v>0</v>
      </c>
      <c r="F214" s="84" t="b">
        <v>0</v>
      </c>
      <c r="G214" s="84" t="b">
        <v>0</v>
      </c>
    </row>
    <row r="215" spans="1:7" ht="15">
      <c r="A215" s="84" t="s">
        <v>384</v>
      </c>
      <c r="B215" s="84">
        <v>3</v>
      </c>
      <c r="C215" s="118">
        <v>0.001540531292340395</v>
      </c>
      <c r="D215" s="84" t="s">
        <v>3210</v>
      </c>
      <c r="E215" s="84" t="b">
        <v>0</v>
      </c>
      <c r="F215" s="84" t="b">
        <v>0</v>
      </c>
      <c r="G215" s="84" t="b">
        <v>0</v>
      </c>
    </row>
    <row r="216" spans="1:7" ht="15">
      <c r="A216" s="84" t="s">
        <v>3068</v>
      </c>
      <c r="B216" s="84">
        <v>3</v>
      </c>
      <c r="C216" s="118">
        <v>0.001540531292340395</v>
      </c>
      <c r="D216" s="84" t="s">
        <v>3210</v>
      </c>
      <c r="E216" s="84" t="b">
        <v>0</v>
      </c>
      <c r="F216" s="84" t="b">
        <v>0</v>
      </c>
      <c r="G216" s="84" t="b">
        <v>0</v>
      </c>
    </row>
    <row r="217" spans="1:7" ht="15">
      <c r="A217" s="84" t="s">
        <v>3069</v>
      </c>
      <c r="B217" s="84">
        <v>3</v>
      </c>
      <c r="C217" s="118">
        <v>0.001540531292340395</v>
      </c>
      <c r="D217" s="84" t="s">
        <v>3210</v>
      </c>
      <c r="E217" s="84" t="b">
        <v>0</v>
      </c>
      <c r="F217" s="84" t="b">
        <v>0</v>
      </c>
      <c r="G217" s="84" t="b">
        <v>0</v>
      </c>
    </row>
    <row r="218" spans="1:7" ht="15">
      <c r="A218" s="84" t="s">
        <v>3070</v>
      </c>
      <c r="B218" s="84">
        <v>3</v>
      </c>
      <c r="C218" s="118">
        <v>0.001540531292340395</v>
      </c>
      <c r="D218" s="84" t="s">
        <v>3210</v>
      </c>
      <c r="E218" s="84" t="b">
        <v>0</v>
      </c>
      <c r="F218" s="84" t="b">
        <v>0</v>
      </c>
      <c r="G218" s="84" t="b">
        <v>0</v>
      </c>
    </row>
    <row r="219" spans="1:7" ht="15">
      <c r="A219" s="84" t="s">
        <v>3071</v>
      </c>
      <c r="B219" s="84">
        <v>3</v>
      </c>
      <c r="C219" s="118">
        <v>0.001540531292340395</v>
      </c>
      <c r="D219" s="84" t="s">
        <v>3210</v>
      </c>
      <c r="E219" s="84" t="b">
        <v>0</v>
      </c>
      <c r="F219" s="84" t="b">
        <v>0</v>
      </c>
      <c r="G219" s="84" t="b">
        <v>0</v>
      </c>
    </row>
    <row r="220" spans="1:7" ht="15">
      <c r="A220" s="84" t="s">
        <v>3072</v>
      </c>
      <c r="B220" s="84">
        <v>3</v>
      </c>
      <c r="C220" s="118">
        <v>0.001540531292340395</v>
      </c>
      <c r="D220" s="84" t="s">
        <v>3210</v>
      </c>
      <c r="E220" s="84" t="b">
        <v>0</v>
      </c>
      <c r="F220" s="84" t="b">
        <v>0</v>
      </c>
      <c r="G220" s="84" t="b">
        <v>0</v>
      </c>
    </row>
    <row r="221" spans="1:7" ht="15">
      <c r="A221" s="84" t="s">
        <v>3073</v>
      </c>
      <c r="B221" s="84">
        <v>3</v>
      </c>
      <c r="C221" s="118">
        <v>0.001540531292340395</v>
      </c>
      <c r="D221" s="84" t="s">
        <v>3210</v>
      </c>
      <c r="E221" s="84" t="b">
        <v>0</v>
      </c>
      <c r="F221" s="84" t="b">
        <v>0</v>
      </c>
      <c r="G221" s="84" t="b">
        <v>0</v>
      </c>
    </row>
    <row r="222" spans="1:7" ht="15">
      <c r="A222" s="84" t="s">
        <v>3074</v>
      </c>
      <c r="B222" s="84">
        <v>3</v>
      </c>
      <c r="C222" s="118">
        <v>0.001540531292340395</v>
      </c>
      <c r="D222" s="84" t="s">
        <v>3210</v>
      </c>
      <c r="E222" s="84" t="b">
        <v>0</v>
      </c>
      <c r="F222" s="84" t="b">
        <v>0</v>
      </c>
      <c r="G222" s="84" t="b">
        <v>0</v>
      </c>
    </row>
    <row r="223" spans="1:7" ht="15">
      <c r="A223" s="84" t="s">
        <v>2456</v>
      </c>
      <c r="B223" s="84">
        <v>3</v>
      </c>
      <c r="C223" s="118">
        <v>0.001540531292340395</v>
      </c>
      <c r="D223" s="84" t="s">
        <v>3210</v>
      </c>
      <c r="E223" s="84" t="b">
        <v>0</v>
      </c>
      <c r="F223" s="84" t="b">
        <v>0</v>
      </c>
      <c r="G223" s="84" t="b">
        <v>0</v>
      </c>
    </row>
    <row r="224" spans="1:7" ht="15">
      <c r="A224" s="84" t="s">
        <v>330</v>
      </c>
      <c r="B224" s="84">
        <v>3</v>
      </c>
      <c r="C224" s="118">
        <v>0.001540531292340395</v>
      </c>
      <c r="D224" s="84" t="s">
        <v>3210</v>
      </c>
      <c r="E224" s="84" t="b">
        <v>0</v>
      </c>
      <c r="F224" s="84" t="b">
        <v>0</v>
      </c>
      <c r="G224" s="84" t="b">
        <v>0</v>
      </c>
    </row>
    <row r="225" spans="1:7" ht="15">
      <c r="A225" s="84" t="s">
        <v>3075</v>
      </c>
      <c r="B225" s="84">
        <v>3</v>
      </c>
      <c r="C225" s="118">
        <v>0.001540531292340395</v>
      </c>
      <c r="D225" s="84" t="s">
        <v>3210</v>
      </c>
      <c r="E225" s="84" t="b">
        <v>0</v>
      </c>
      <c r="F225" s="84" t="b">
        <v>0</v>
      </c>
      <c r="G225" s="84" t="b">
        <v>0</v>
      </c>
    </row>
    <row r="226" spans="1:7" ht="15">
      <c r="A226" s="84" t="s">
        <v>3076</v>
      </c>
      <c r="B226" s="84">
        <v>3</v>
      </c>
      <c r="C226" s="118">
        <v>0.001540531292340395</v>
      </c>
      <c r="D226" s="84" t="s">
        <v>3210</v>
      </c>
      <c r="E226" s="84" t="b">
        <v>0</v>
      </c>
      <c r="F226" s="84" t="b">
        <v>0</v>
      </c>
      <c r="G226" s="84" t="b">
        <v>0</v>
      </c>
    </row>
    <row r="227" spans="1:7" ht="15">
      <c r="A227" s="84" t="s">
        <v>323</v>
      </c>
      <c r="B227" s="84">
        <v>3</v>
      </c>
      <c r="C227" s="118">
        <v>0.001540531292340395</v>
      </c>
      <c r="D227" s="84" t="s">
        <v>3210</v>
      </c>
      <c r="E227" s="84" t="b">
        <v>0</v>
      </c>
      <c r="F227" s="84" t="b">
        <v>0</v>
      </c>
      <c r="G227" s="84" t="b">
        <v>0</v>
      </c>
    </row>
    <row r="228" spans="1:7" ht="15">
      <c r="A228" s="84" t="s">
        <v>3077</v>
      </c>
      <c r="B228" s="84">
        <v>3</v>
      </c>
      <c r="C228" s="118">
        <v>0.001540531292340395</v>
      </c>
      <c r="D228" s="84" t="s">
        <v>3210</v>
      </c>
      <c r="E228" s="84" t="b">
        <v>0</v>
      </c>
      <c r="F228" s="84" t="b">
        <v>0</v>
      </c>
      <c r="G228" s="84" t="b">
        <v>0</v>
      </c>
    </row>
    <row r="229" spans="1:7" ht="15">
      <c r="A229" s="84" t="s">
        <v>2455</v>
      </c>
      <c r="B229" s="84">
        <v>3</v>
      </c>
      <c r="C229" s="118">
        <v>0.0019490255172716132</v>
      </c>
      <c r="D229" s="84" t="s">
        <v>3210</v>
      </c>
      <c r="E229" s="84" t="b">
        <v>0</v>
      </c>
      <c r="F229" s="84" t="b">
        <v>0</v>
      </c>
      <c r="G229" s="84" t="b">
        <v>0</v>
      </c>
    </row>
    <row r="230" spans="1:7" ht="15">
      <c r="A230" s="84" t="s">
        <v>2454</v>
      </c>
      <c r="B230" s="84">
        <v>3</v>
      </c>
      <c r="C230" s="118">
        <v>0.0019490255172716132</v>
      </c>
      <c r="D230" s="84" t="s">
        <v>3210</v>
      </c>
      <c r="E230" s="84" t="b">
        <v>0</v>
      </c>
      <c r="F230" s="84" t="b">
        <v>0</v>
      </c>
      <c r="G230" s="84" t="b">
        <v>0</v>
      </c>
    </row>
    <row r="231" spans="1:7" ht="15">
      <c r="A231" s="84" t="s">
        <v>3078</v>
      </c>
      <c r="B231" s="84">
        <v>3</v>
      </c>
      <c r="C231" s="118">
        <v>0.001540531292340395</v>
      </c>
      <c r="D231" s="84" t="s">
        <v>3210</v>
      </c>
      <c r="E231" s="84" t="b">
        <v>0</v>
      </c>
      <c r="F231" s="84" t="b">
        <v>0</v>
      </c>
      <c r="G231" s="84" t="b">
        <v>0</v>
      </c>
    </row>
    <row r="232" spans="1:7" ht="15">
      <c r="A232" s="84" t="s">
        <v>3079</v>
      </c>
      <c r="B232" s="84">
        <v>3</v>
      </c>
      <c r="C232" s="118">
        <v>0.001540531292340395</v>
      </c>
      <c r="D232" s="84" t="s">
        <v>3210</v>
      </c>
      <c r="E232" s="84" t="b">
        <v>0</v>
      </c>
      <c r="F232" s="84" t="b">
        <v>0</v>
      </c>
      <c r="G232" s="84" t="b">
        <v>0</v>
      </c>
    </row>
    <row r="233" spans="1:7" ht="15">
      <c r="A233" s="84" t="s">
        <v>3080</v>
      </c>
      <c r="B233" s="84">
        <v>3</v>
      </c>
      <c r="C233" s="118">
        <v>0.001540531292340395</v>
      </c>
      <c r="D233" s="84" t="s">
        <v>3210</v>
      </c>
      <c r="E233" s="84" t="b">
        <v>0</v>
      </c>
      <c r="F233" s="84" t="b">
        <v>0</v>
      </c>
      <c r="G233" s="84" t="b">
        <v>0</v>
      </c>
    </row>
    <row r="234" spans="1:7" ht="15">
      <c r="A234" s="84" t="s">
        <v>3081</v>
      </c>
      <c r="B234" s="84">
        <v>3</v>
      </c>
      <c r="C234" s="118">
        <v>0.001540531292340395</v>
      </c>
      <c r="D234" s="84" t="s">
        <v>3210</v>
      </c>
      <c r="E234" s="84" t="b">
        <v>0</v>
      </c>
      <c r="F234" s="84" t="b">
        <v>0</v>
      </c>
      <c r="G234" s="84" t="b">
        <v>0</v>
      </c>
    </row>
    <row r="235" spans="1:7" ht="15">
      <c r="A235" s="84" t="s">
        <v>3082</v>
      </c>
      <c r="B235" s="84">
        <v>3</v>
      </c>
      <c r="C235" s="118">
        <v>0.001540531292340395</v>
      </c>
      <c r="D235" s="84" t="s">
        <v>3210</v>
      </c>
      <c r="E235" s="84" t="b">
        <v>0</v>
      </c>
      <c r="F235" s="84" t="b">
        <v>0</v>
      </c>
      <c r="G235" s="84" t="b">
        <v>0</v>
      </c>
    </row>
    <row r="236" spans="1:7" ht="15">
      <c r="A236" s="84" t="s">
        <v>3083</v>
      </c>
      <c r="B236" s="84">
        <v>3</v>
      </c>
      <c r="C236" s="118">
        <v>0.001540531292340395</v>
      </c>
      <c r="D236" s="84" t="s">
        <v>3210</v>
      </c>
      <c r="E236" s="84" t="b">
        <v>0</v>
      </c>
      <c r="F236" s="84" t="b">
        <v>0</v>
      </c>
      <c r="G236" s="84" t="b">
        <v>0</v>
      </c>
    </row>
    <row r="237" spans="1:7" ht="15">
      <c r="A237" s="84" t="s">
        <v>3084</v>
      </c>
      <c r="B237" s="84">
        <v>3</v>
      </c>
      <c r="C237" s="118">
        <v>0.001540531292340395</v>
      </c>
      <c r="D237" s="84" t="s">
        <v>3210</v>
      </c>
      <c r="E237" s="84" t="b">
        <v>0</v>
      </c>
      <c r="F237" s="84" t="b">
        <v>0</v>
      </c>
      <c r="G237" s="84" t="b">
        <v>0</v>
      </c>
    </row>
    <row r="238" spans="1:7" ht="15">
      <c r="A238" s="84" t="s">
        <v>3085</v>
      </c>
      <c r="B238" s="84">
        <v>3</v>
      </c>
      <c r="C238" s="118">
        <v>0.001540531292340395</v>
      </c>
      <c r="D238" s="84" t="s">
        <v>3210</v>
      </c>
      <c r="E238" s="84" t="b">
        <v>0</v>
      </c>
      <c r="F238" s="84" t="b">
        <v>1</v>
      </c>
      <c r="G238" s="84" t="b">
        <v>0</v>
      </c>
    </row>
    <row r="239" spans="1:7" ht="15">
      <c r="A239" s="84" t="s">
        <v>3086</v>
      </c>
      <c r="B239" s="84">
        <v>3</v>
      </c>
      <c r="C239" s="118">
        <v>0.001540531292340395</v>
      </c>
      <c r="D239" s="84" t="s">
        <v>3210</v>
      </c>
      <c r="E239" s="84" t="b">
        <v>0</v>
      </c>
      <c r="F239" s="84" t="b">
        <v>0</v>
      </c>
      <c r="G239" s="84" t="b">
        <v>0</v>
      </c>
    </row>
    <row r="240" spans="1:7" ht="15">
      <c r="A240" s="84" t="s">
        <v>3087</v>
      </c>
      <c r="B240" s="84">
        <v>3</v>
      </c>
      <c r="C240" s="118">
        <v>0.001540531292340395</v>
      </c>
      <c r="D240" s="84" t="s">
        <v>3210</v>
      </c>
      <c r="E240" s="84" t="b">
        <v>0</v>
      </c>
      <c r="F240" s="84" t="b">
        <v>1</v>
      </c>
      <c r="G240" s="84" t="b">
        <v>1</v>
      </c>
    </row>
    <row r="241" spans="1:7" ht="15">
      <c r="A241" s="84" t="s">
        <v>3088</v>
      </c>
      <c r="B241" s="84">
        <v>3</v>
      </c>
      <c r="C241" s="118">
        <v>0.001540531292340395</v>
      </c>
      <c r="D241" s="84" t="s">
        <v>3210</v>
      </c>
      <c r="E241" s="84" t="b">
        <v>0</v>
      </c>
      <c r="F241" s="84" t="b">
        <v>0</v>
      </c>
      <c r="G241" s="84" t="b">
        <v>0</v>
      </c>
    </row>
    <row r="242" spans="1:7" ht="15">
      <c r="A242" s="84" t="s">
        <v>3089</v>
      </c>
      <c r="B242" s="84">
        <v>3</v>
      </c>
      <c r="C242" s="118">
        <v>0.001540531292340395</v>
      </c>
      <c r="D242" s="84" t="s">
        <v>3210</v>
      </c>
      <c r="E242" s="84" t="b">
        <v>0</v>
      </c>
      <c r="F242" s="84" t="b">
        <v>0</v>
      </c>
      <c r="G242" s="84" t="b">
        <v>0</v>
      </c>
    </row>
    <row r="243" spans="1:7" ht="15">
      <c r="A243" s="84" t="s">
        <v>3090</v>
      </c>
      <c r="B243" s="84">
        <v>3</v>
      </c>
      <c r="C243" s="118">
        <v>0.001540531292340395</v>
      </c>
      <c r="D243" s="84" t="s">
        <v>3210</v>
      </c>
      <c r="E243" s="84" t="b">
        <v>0</v>
      </c>
      <c r="F243" s="84" t="b">
        <v>0</v>
      </c>
      <c r="G243" s="84" t="b">
        <v>0</v>
      </c>
    </row>
    <row r="244" spans="1:7" ht="15">
      <c r="A244" s="84" t="s">
        <v>3091</v>
      </c>
      <c r="B244" s="84">
        <v>3</v>
      </c>
      <c r="C244" s="118">
        <v>0.001540531292340395</v>
      </c>
      <c r="D244" s="84" t="s">
        <v>3210</v>
      </c>
      <c r="E244" s="84" t="b">
        <v>0</v>
      </c>
      <c r="F244" s="84" t="b">
        <v>0</v>
      </c>
      <c r="G244" s="84" t="b">
        <v>0</v>
      </c>
    </row>
    <row r="245" spans="1:7" ht="15">
      <c r="A245" s="84" t="s">
        <v>3092</v>
      </c>
      <c r="B245" s="84">
        <v>3</v>
      </c>
      <c r="C245" s="118">
        <v>0.001540531292340395</v>
      </c>
      <c r="D245" s="84" t="s">
        <v>3210</v>
      </c>
      <c r="E245" s="84" t="b">
        <v>0</v>
      </c>
      <c r="F245" s="84" t="b">
        <v>0</v>
      </c>
      <c r="G245" s="84" t="b">
        <v>0</v>
      </c>
    </row>
    <row r="246" spans="1:7" ht="15">
      <c r="A246" s="84" t="s">
        <v>3093</v>
      </c>
      <c r="B246" s="84">
        <v>3</v>
      </c>
      <c r="C246" s="118">
        <v>0.001540531292340395</v>
      </c>
      <c r="D246" s="84" t="s">
        <v>3210</v>
      </c>
      <c r="E246" s="84" t="b">
        <v>0</v>
      </c>
      <c r="F246" s="84" t="b">
        <v>0</v>
      </c>
      <c r="G246" s="84" t="b">
        <v>0</v>
      </c>
    </row>
    <row r="247" spans="1:7" ht="15">
      <c r="A247" s="84" t="s">
        <v>3094</v>
      </c>
      <c r="B247" s="84">
        <v>3</v>
      </c>
      <c r="C247" s="118">
        <v>0.001540531292340395</v>
      </c>
      <c r="D247" s="84" t="s">
        <v>3210</v>
      </c>
      <c r="E247" s="84" t="b">
        <v>0</v>
      </c>
      <c r="F247" s="84" t="b">
        <v>0</v>
      </c>
      <c r="G247" s="84" t="b">
        <v>0</v>
      </c>
    </row>
    <row r="248" spans="1:7" ht="15">
      <c r="A248" s="84" t="s">
        <v>3095</v>
      </c>
      <c r="B248" s="84">
        <v>3</v>
      </c>
      <c r="C248" s="118">
        <v>0.001540531292340395</v>
      </c>
      <c r="D248" s="84" t="s">
        <v>3210</v>
      </c>
      <c r="E248" s="84" t="b">
        <v>0</v>
      </c>
      <c r="F248" s="84" t="b">
        <v>0</v>
      </c>
      <c r="G248" s="84" t="b">
        <v>0</v>
      </c>
    </row>
    <row r="249" spans="1:7" ht="15">
      <c r="A249" s="84" t="s">
        <v>3096</v>
      </c>
      <c r="B249" s="84">
        <v>3</v>
      </c>
      <c r="C249" s="118">
        <v>0.001540531292340395</v>
      </c>
      <c r="D249" s="84" t="s">
        <v>3210</v>
      </c>
      <c r="E249" s="84" t="b">
        <v>0</v>
      </c>
      <c r="F249" s="84" t="b">
        <v>0</v>
      </c>
      <c r="G249" s="84" t="b">
        <v>0</v>
      </c>
    </row>
    <row r="250" spans="1:7" ht="15">
      <c r="A250" s="84" t="s">
        <v>3097</v>
      </c>
      <c r="B250" s="84">
        <v>3</v>
      </c>
      <c r="C250" s="118">
        <v>0.001540531292340395</v>
      </c>
      <c r="D250" s="84" t="s">
        <v>3210</v>
      </c>
      <c r="E250" s="84" t="b">
        <v>0</v>
      </c>
      <c r="F250" s="84" t="b">
        <v>0</v>
      </c>
      <c r="G250" s="84" t="b">
        <v>0</v>
      </c>
    </row>
    <row r="251" spans="1:7" ht="15">
      <c r="A251" s="84" t="s">
        <v>3098</v>
      </c>
      <c r="B251" s="84">
        <v>3</v>
      </c>
      <c r="C251" s="118">
        <v>0.001540531292340395</v>
      </c>
      <c r="D251" s="84" t="s">
        <v>3210</v>
      </c>
      <c r="E251" s="84" t="b">
        <v>0</v>
      </c>
      <c r="F251" s="84" t="b">
        <v>0</v>
      </c>
      <c r="G251" s="84" t="b">
        <v>0</v>
      </c>
    </row>
    <row r="252" spans="1:7" ht="15">
      <c r="A252" s="84" t="s">
        <v>3099</v>
      </c>
      <c r="B252" s="84">
        <v>3</v>
      </c>
      <c r="C252" s="118">
        <v>0.001540531292340395</v>
      </c>
      <c r="D252" s="84" t="s">
        <v>3210</v>
      </c>
      <c r="E252" s="84" t="b">
        <v>0</v>
      </c>
      <c r="F252" s="84" t="b">
        <v>0</v>
      </c>
      <c r="G252" s="84" t="b">
        <v>0</v>
      </c>
    </row>
    <row r="253" spans="1:7" ht="15">
      <c r="A253" s="84" t="s">
        <v>3100</v>
      </c>
      <c r="B253" s="84">
        <v>3</v>
      </c>
      <c r="C253" s="118">
        <v>0.001540531292340395</v>
      </c>
      <c r="D253" s="84" t="s">
        <v>3210</v>
      </c>
      <c r="E253" s="84" t="b">
        <v>0</v>
      </c>
      <c r="F253" s="84" t="b">
        <v>0</v>
      </c>
      <c r="G253" s="84" t="b">
        <v>0</v>
      </c>
    </row>
    <row r="254" spans="1:7" ht="15">
      <c r="A254" s="84" t="s">
        <v>3101</v>
      </c>
      <c r="B254" s="84">
        <v>3</v>
      </c>
      <c r="C254" s="118">
        <v>0.001540531292340395</v>
      </c>
      <c r="D254" s="84" t="s">
        <v>3210</v>
      </c>
      <c r="E254" s="84" t="b">
        <v>0</v>
      </c>
      <c r="F254" s="84" t="b">
        <v>0</v>
      </c>
      <c r="G254" s="84" t="b">
        <v>0</v>
      </c>
    </row>
    <row r="255" spans="1:7" ht="15">
      <c r="A255" s="84" t="s">
        <v>3102</v>
      </c>
      <c r="B255" s="84">
        <v>3</v>
      </c>
      <c r="C255" s="118">
        <v>0.001540531292340395</v>
      </c>
      <c r="D255" s="84" t="s">
        <v>3210</v>
      </c>
      <c r="E255" s="84" t="b">
        <v>0</v>
      </c>
      <c r="F255" s="84" t="b">
        <v>0</v>
      </c>
      <c r="G255" s="84" t="b">
        <v>0</v>
      </c>
    </row>
    <row r="256" spans="1:7" ht="15">
      <c r="A256" s="84" t="s">
        <v>3103</v>
      </c>
      <c r="B256" s="84">
        <v>3</v>
      </c>
      <c r="C256" s="118">
        <v>0.0016912943566003964</v>
      </c>
      <c r="D256" s="84" t="s">
        <v>3210</v>
      </c>
      <c r="E256" s="84" t="b">
        <v>0</v>
      </c>
      <c r="F256" s="84" t="b">
        <v>0</v>
      </c>
      <c r="G256" s="84" t="b">
        <v>0</v>
      </c>
    </row>
    <row r="257" spans="1:7" ht="15">
      <c r="A257" s="84" t="s">
        <v>3104</v>
      </c>
      <c r="B257" s="84">
        <v>3</v>
      </c>
      <c r="C257" s="118">
        <v>0.001540531292340395</v>
      </c>
      <c r="D257" s="84" t="s">
        <v>3210</v>
      </c>
      <c r="E257" s="84" t="b">
        <v>0</v>
      </c>
      <c r="F257" s="84" t="b">
        <v>0</v>
      </c>
      <c r="G257" s="84" t="b">
        <v>0</v>
      </c>
    </row>
    <row r="258" spans="1:7" ht="15">
      <c r="A258" s="84" t="s">
        <v>3105</v>
      </c>
      <c r="B258" s="84">
        <v>3</v>
      </c>
      <c r="C258" s="118">
        <v>0.001540531292340395</v>
      </c>
      <c r="D258" s="84" t="s">
        <v>3210</v>
      </c>
      <c r="E258" s="84" t="b">
        <v>0</v>
      </c>
      <c r="F258" s="84" t="b">
        <v>0</v>
      </c>
      <c r="G258" s="84" t="b">
        <v>0</v>
      </c>
    </row>
    <row r="259" spans="1:7" ht="15">
      <c r="A259" s="84" t="s">
        <v>3106</v>
      </c>
      <c r="B259" s="84">
        <v>3</v>
      </c>
      <c r="C259" s="118">
        <v>0.001540531292340395</v>
      </c>
      <c r="D259" s="84" t="s">
        <v>3210</v>
      </c>
      <c r="E259" s="84" t="b">
        <v>0</v>
      </c>
      <c r="F259" s="84" t="b">
        <v>0</v>
      </c>
      <c r="G259" s="84" t="b">
        <v>0</v>
      </c>
    </row>
    <row r="260" spans="1:7" ht="15">
      <c r="A260" s="84" t="s">
        <v>3107</v>
      </c>
      <c r="B260" s="84">
        <v>3</v>
      </c>
      <c r="C260" s="118">
        <v>0.0016912943566003964</v>
      </c>
      <c r="D260" s="84" t="s">
        <v>3210</v>
      </c>
      <c r="E260" s="84" t="b">
        <v>0</v>
      </c>
      <c r="F260" s="84" t="b">
        <v>0</v>
      </c>
      <c r="G260" s="84" t="b">
        <v>0</v>
      </c>
    </row>
    <row r="261" spans="1:7" ht="15">
      <c r="A261" s="84" t="s">
        <v>3108</v>
      </c>
      <c r="B261" s="84">
        <v>3</v>
      </c>
      <c r="C261" s="118">
        <v>0.0016912943566003964</v>
      </c>
      <c r="D261" s="84" t="s">
        <v>3210</v>
      </c>
      <c r="E261" s="84" t="b">
        <v>0</v>
      </c>
      <c r="F261" s="84" t="b">
        <v>0</v>
      </c>
      <c r="G261" s="84" t="b">
        <v>0</v>
      </c>
    </row>
    <row r="262" spans="1:7" ht="15">
      <c r="A262" s="84" t="s">
        <v>3109</v>
      </c>
      <c r="B262" s="84">
        <v>2</v>
      </c>
      <c r="C262" s="118">
        <v>0.0011275295710669309</v>
      </c>
      <c r="D262" s="84" t="s">
        <v>3210</v>
      </c>
      <c r="E262" s="84" t="b">
        <v>0</v>
      </c>
      <c r="F262" s="84" t="b">
        <v>0</v>
      </c>
      <c r="G262" s="84" t="b">
        <v>0</v>
      </c>
    </row>
    <row r="263" spans="1:7" ht="15">
      <c r="A263" s="84" t="s">
        <v>3110</v>
      </c>
      <c r="B263" s="84">
        <v>2</v>
      </c>
      <c r="C263" s="118">
        <v>0.0011275295710669309</v>
      </c>
      <c r="D263" s="84" t="s">
        <v>3210</v>
      </c>
      <c r="E263" s="84" t="b">
        <v>0</v>
      </c>
      <c r="F263" s="84" t="b">
        <v>0</v>
      </c>
      <c r="G263" s="84" t="b">
        <v>0</v>
      </c>
    </row>
    <row r="264" spans="1:7" ht="15">
      <c r="A264" s="84" t="s">
        <v>3111</v>
      </c>
      <c r="B264" s="84">
        <v>2</v>
      </c>
      <c r="C264" s="118">
        <v>0.0011275295710669309</v>
      </c>
      <c r="D264" s="84" t="s">
        <v>3210</v>
      </c>
      <c r="E264" s="84" t="b">
        <v>0</v>
      </c>
      <c r="F264" s="84" t="b">
        <v>0</v>
      </c>
      <c r="G264" s="84" t="b">
        <v>0</v>
      </c>
    </row>
    <row r="265" spans="1:7" ht="15">
      <c r="A265" s="84" t="s">
        <v>358</v>
      </c>
      <c r="B265" s="84">
        <v>2</v>
      </c>
      <c r="C265" s="118">
        <v>0.0011275295710669309</v>
      </c>
      <c r="D265" s="84" t="s">
        <v>3210</v>
      </c>
      <c r="E265" s="84" t="b">
        <v>0</v>
      </c>
      <c r="F265" s="84" t="b">
        <v>0</v>
      </c>
      <c r="G265" s="84" t="b">
        <v>0</v>
      </c>
    </row>
    <row r="266" spans="1:7" ht="15">
      <c r="A266" s="84" t="s">
        <v>3112</v>
      </c>
      <c r="B266" s="84">
        <v>2</v>
      </c>
      <c r="C266" s="118">
        <v>0.0011275295710669309</v>
      </c>
      <c r="D266" s="84" t="s">
        <v>3210</v>
      </c>
      <c r="E266" s="84" t="b">
        <v>0</v>
      </c>
      <c r="F266" s="84" t="b">
        <v>0</v>
      </c>
      <c r="G266" s="84" t="b">
        <v>0</v>
      </c>
    </row>
    <row r="267" spans="1:7" ht="15">
      <c r="A267" s="84" t="s">
        <v>353</v>
      </c>
      <c r="B267" s="84">
        <v>2</v>
      </c>
      <c r="C267" s="118">
        <v>0.0011275295710669309</v>
      </c>
      <c r="D267" s="84" t="s">
        <v>3210</v>
      </c>
      <c r="E267" s="84" t="b">
        <v>0</v>
      </c>
      <c r="F267" s="84" t="b">
        <v>0</v>
      </c>
      <c r="G267" s="84" t="b">
        <v>0</v>
      </c>
    </row>
    <row r="268" spans="1:7" ht="15">
      <c r="A268" s="84" t="s">
        <v>3113</v>
      </c>
      <c r="B268" s="84">
        <v>2</v>
      </c>
      <c r="C268" s="118">
        <v>0.001299350344847742</v>
      </c>
      <c r="D268" s="84" t="s">
        <v>3210</v>
      </c>
      <c r="E268" s="84" t="b">
        <v>0</v>
      </c>
      <c r="F268" s="84" t="b">
        <v>0</v>
      </c>
      <c r="G268" s="84" t="b">
        <v>0</v>
      </c>
    </row>
    <row r="269" spans="1:7" ht="15">
      <c r="A269" s="84" t="s">
        <v>3114</v>
      </c>
      <c r="B269" s="84">
        <v>2</v>
      </c>
      <c r="C269" s="118">
        <v>0.0011275295710669309</v>
      </c>
      <c r="D269" s="84" t="s">
        <v>3210</v>
      </c>
      <c r="E269" s="84" t="b">
        <v>0</v>
      </c>
      <c r="F269" s="84" t="b">
        <v>0</v>
      </c>
      <c r="G269" s="84" t="b">
        <v>0</v>
      </c>
    </row>
    <row r="270" spans="1:7" ht="15">
      <c r="A270" s="84" t="s">
        <v>3115</v>
      </c>
      <c r="B270" s="84">
        <v>2</v>
      </c>
      <c r="C270" s="118">
        <v>0.001299350344847742</v>
      </c>
      <c r="D270" s="84" t="s">
        <v>3210</v>
      </c>
      <c r="E270" s="84" t="b">
        <v>0</v>
      </c>
      <c r="F270" s="84" t="b">
        <v>0</v>
      </c>
      <c r="G270" s="84" t="b">
        <v>0</v>
      </c>
    </row>
    <row r="271" spans="1:7" ht="15">
      <c r="A271" s="84" t="s">
        <v>3116</v>
      </c>
      <c r="B271" s="84">
        <v>2</v>
      </c>
      <c r="C271" s="118">
        <v>0.0011275295710669309</v>
      </c>
      <c r="D271" s="84" t="s">
        <v>3210</v>
      </c>
      <c r="E271" s="84" t="b">
        <v>0</v>
      </c>
      <c r="F271" s="84" t="b">
        <v>0</v>
      </c>
      <c r="G271" s="84" t="b">
        <v>0</v>
      </c>
    </row>
    <row r="272" spans="1:7" ht="15">
      <c r="A272" s="84" t="s">
        <v>3117</v>
      </c>
      <c r="B272" s="84">
        <v>2</v>
      </c>
      <c r="C272" s="118">
        <v>0.0011275295710669309</v>
      </c>
      <c r="D272" s="84" t="s">
        <v>3210</v>
      </c>
      <c r="E272" s="84" t="b">
        <v>0</v>
      </c>
      <c r="F272" s="84" t="b">
        <v>0</v>
      </c>
      <c r="G272" s="84" t="b">
        <v>0</v>
      </c>
    </row>
    <row r="273" spans="1:7" ht="15">
      <c r="A273" s="84" t="s">
        <v>3118</v>
      </c>
      <c r="B273" s="84">
        <v>2</v>
      </c>
      <c r="C273" s="118">
        <v>0.0011275295710669309</v>
      </c>
      <c r="D273" s="84" t="s">
        <v>3210</v>
      </c>
      <c r="E273" s="84" t="b">
        <v>0</v>
      </c>
      <c r="F273" s="84" t="b">
        <v>0</v>
      </c>
      <c r="G273" s="84" t="b">
        <v>0</v>
      </c>
    </row>
    <row r="274" spans="1:7" ht="15">
      <c r="A274" s="84" t="s">
        <v>3119</v>
      </c>
      <c r="B274" s="84">
        <v>2</v>
      </c>
      <c r="C274" s="118">
        <v>0.0011275295710669309</v>
      </c>
      <c r="D274" s="84" t="s">
        <v>3210</v>
      </c>
      <c r="E274" s="84" t="b">
        <v>0</v>
      </c>
      <c r="F274" s="84" t="b">
        <v>0</v>
      </c>
      <c r="G274" s="84" t="b">
        <v>0</v>
      </c>
    </row>
    <row r="275" spans="1:7" ht="15">
      <c r="A275" s="84" t="s">
        <v>3120</v>
      </c>
      <c r="B275" s="84">
        <v>2</v>
      </c>
      <c r="C275" s="118">
        <v>0.001299350344847742</v>
      </c>
      <c r="D275" s="84" t="s">
        <v>3210</v>
      </c>
      <c r="E275" s="84" t="b">
        <v>0</v>
      </c>
      <c r="F275" s="84" t="b">
        <v>0</v>
      </c>
      <c r="G275" s="84" t="b">
        <v>0</v>
      </c>
    </row>
    <row r="276" spans="1:7" ht="15">
      <c r="A276" s="84" t="s">
        <v>3121</v>
      </c>
      <c r="B276" s="84">
        <v>2</v>
      </c>
      <c r="C276" s="118">
        <v>0.001299350344847742</v>
      </c>
      <c r="D276" s="84" t="s">
        <v>3210</v>
      </c>
      <c r="E276" s="84" t="b">
        <v>0</v>
      </c>
      <c r="F276" s="84" t="b">
        <v>0</v>
      </c>
      <c r="G276" s="84" t="b">
        <v>0</v>
      </c>
    </row>
    <row r="277" spans="1:7" ht="15">
      <c r="A277" s="84" t="s">
        <v>3122</v>
      </c>
      <c r="B277" s="84">
        <v>2</v>
      </c>
      <c r="C277" s="118">
        <v>0.0011275295710669309</v>
      </c>
      <c r="D277" s="84" t="s">
        <v>3210</v>
      </c>
      <c r="E277" s="84" t="b">
        <v>0</v>
      </c>
      <c r="F277" s="84" t="b">
        <v>0</v>
      </c>
      <c r="G277" s="84" t="b">
        <v>0</v>
      </c>
    </row>
    <row r="278" spans="1:7" ht="15">
      <c r="A278" s="84" t="s">
        <v>3123</v>
      </c>
      <c r="B278" s="84">
        <v>2</v>
      </c>
      <c r="C278" s="118">
        <v>0.0011275295710669309</v>
      </c>
      <c r="D278" s="84" t="s">
        <v>3210</v>
      </c>
      <c r="E278" s="84" t="b">
        <v>0</v>
      </c>
      <c r="F278" s="84" t="b">
        <v>0</v>
      </c>
      <c r="G278" s="84" t="b">
        <v>0</v>
      </c>
    </row>
    <row r="279" spans="1:7" ht="15">
      <c r="A279" s="84" t="s">
        <v>3124</v>
      </c>
      <c r="B279" s="84">
        <v>2</v>
      </c>
      <c r="C279" s="118">
        <v>0.0011275295710669309</v>
      </c>
      <c r="D279" s="84" t="s">
        <v>3210</v>
      </c>
      <c r="E279" s="84" t="b">
        <v>0</v>
      </c>
      <c r="F279" s="84" t="b">
        <v>0</v>
      </c>
      <c r="G279" s="84" t="b">
        <v>0</v>
      </c>
    </row>
    <row r="280" spans="1:7" ht="15">
      <c r="A280" s="84" t="s">
        <v>3125</v>
      </c>
      <c r="B280" s="84">
        <v>2</v>
      </c>
      <c r="C280" s="118">
        <v>0.001299350344847742</v>
      </c>
      <c r="D280" s="84" t="s">
        <v>3210</v>
      </c>
      <c r="E280" s="84" t="b">
        <v>0</v>
      </c>
      <c r="F280" s="84" t="b">
        <v>0</v>
      </c>
      <c r="G280" s="84" t="b">
        <v>0</v>
      </c>
    </row>
    <row r="281" spans="1:7" ht="15">
      <c r="A281" s="84" t="s">
        <v>3126</v>
      </c>
      <c r="B281" s="84">
        <v>2</v>
      </c>
      <c r="C281" s="118">
        <v>0.001299350344847742</v>
      </c>
      <c r="D281" s="84" t="s">
        <v>3210</v>
      </c>
      <c r="E281" s="84" t="b">
        <v>0</v>
      </c>
      <c r="F281" s="84" t="b">
        <v>0</v>
      </c>
      <c r="G281" s="84" t="b">
        <v>0</v>
      </c>
    </row>
    <row r="282" spans="1:7" ht="15">
      <c r="A282" s="84" t="s">
        <v>3127</v>
      </c>
      <c r="B282" s="84">
        <v>2</v>
      </c>
      <c r="C282" s="118">
        <v>0.0011275295710669309</v>
      </c>
      <c r="D282" s="84" t="s">
        <v>3210</v>
      </c>
      <c r="E282" s="84" t="b">
        <v>0</v>
      </c>
      <c r="F282" s="84" t="b">
        <v>0</v>
      </c>
      <c r="G282" s="84" t="b">
        <v>0</v>
      </c>
    </row>
    <row r="283" spans="1:7" ht="15">
      <c r="A283" s="84" t="s">
        <v>3128</v>
      </c>
      <c r="B283" s="84">
        <v>2</v>
      </c>
      <c r="C283" s="118">
        <v>0.0011275295710669309</v>
      </c>
      <c r="D283" s="84" t="s">
        <v>3210</v>
      </c>
      <c r="E283" s="84" t="b">
        <v>0</v>
      </c>
      <c r="F283" s="84" t="b">
        <v>0</v>
      </c>
      <c r="G283" s="84" t="b">
        <v>0</v>
      </c>
    </row>
    <row r="284" spans="1:7" ht="15">
      <c r="A284" s="84" t="s">
        <v>3129</v>
      </c>
      <c r="B284" s="84">
        <v>2</v>
      </c>
      <c r="C284" s="118">
        <v>0.0011275295710669309</v>
      </c>
      <c r="D284" s="84" t="s">
        <v>3210</v>
      </c>
      <c r="E284" s="84" t="b">
        <v>0</v>
      </c>
      <c r="F284" s="84" t="b">
        <v>0</v>
      </c>
      <c r="G284" s="84" t="b">
        <v>0</v>
      </c>
    </row>
    <row r="285" spans="1:7" ht="15">
      <c r="A285" s="84" t="s">
        <v>3130</v>
      </c>
      <c r="B285" s="84">
        <v>2</v>
      </c>
      <c r="C285" s="118">
        <v>0.0011275295710669309</v>
      </c>
      <c r="D285" s="84" t="s">
        <v>3210</v>
      </c>
      <c r="E285" s="84" t="b">
        <v>0</v>
      </c>
      <c r="F285" s="84" t="b">
        <v>0</v>
      </c>
      <c r="G285" s="84" t="b">
        <v>0</v>
      </c>
    </row>
    <row r="286" spans="1:7" ht="15">
      <c r="A286" s="84" t="s">
        <v>3131</v>
      </c>
      <c r="B286" s="84">
        <v>2</v>
      </c>
      <c r="C286" s="118">
        <v>0.0011275295710669309</v>
      </c>
      <c r="D286" s="84" t="s">
        <v>3210</v>
      </c>
      <c r="E286" s="84" t="b">
        <v>0</v>
      </c>
      <c r="F286" s="84" t="b">
        <v>0</v>
      </c>
      <c r="G286" s="84" t="b">
        <v>0</v>
      </c>
    </row>
    <row r="287" spans="1:7" ht="15">
      <c r="A287" s="84" t="s">
        <v>3132</v>
      </c>
      <c r="B287" s="84">
        <v>2</v>
      </c>
      <c r="C287" s="118">
        <v>0.0011275295710669309</v>
      </c>
      <c r="D287" s="84" t="s">
        <v>3210</v>
      </c>
      <c r="E287" s="84" t="b">
        <v>0</v>
      </c>
      <c r="F287" s="84" t="b">
        <v>0</v>
      </c>
      <c r="G287" s="84" t="b">
        <v>0</v>
      </c>
    </row>
    <row r="288" spans="1:7" ht="15">
      <c r="A288" s="84" t="s">
        <v>3133</v>
      </c>
      <c r="B288" s="84">
        <v>2</v>
      </c>
      <c r="C288" s="118">
        <v>0.001299350344847742</v>
      </c>
      <c r="D288" s="84" t="s">
        <v>3210</v>
      </c>
      <c r="E288" s="84" t="b">
        <v>0</v>
      </c>
      <c r="F288" s="84" t="b">
        <v>0</v>
      </c>
      <c r="G288" s="84" t="b">
        <v>0</v>
      </c>
    </row>
    <row r="289" spans="1:7" ht="15">
      <c r="A289" s="84" t="s">
        <v>3134</v>
      </c>
      <c r="B289" s="84">
        <v>2</v>
      </c>
      <c r="C289" s="118">
        <v>0.001299350344847742</v>
      </c>
      <c r="D289" s="84" t="s">
        <v>3210</v>
      </c>
      <c r="E289" s="84" t="b">
        <v>0</v>
      </c>
      <c r="F289" s="84" t="b">
        <v>0</v>
      </c>
      <c r="G289" s="84" t="b">
        <v>0</v>
      </c>
    </row>
    <row r="290" spans="1:7" ht="15">
      <c r="A290" s="84" t="s">
        <v>3135</v>
      </c>
      <c r="B290" s="84">
        <v>2</v>
      </c>
      <c r="C290" s="118">
        <v>0.0011275295710669309</v>
      </c>
      <c r="D290" s="84" t="s">
        <v>3210</v>
      </c>
      <c r="E290" s="84" t="b">
        <v>0</v>
      </c>
      <c r="F290" s="84" t="b">
        <v>0</v>
      </c>
      <c r="G290" s="84" t="b">
        <v>0</v>
      </c>
    </row>
    <row r="291" spans="1:7" ht="15">
      <c r="A291" s="84" t="s">
        <v>3136</v>
      </c>
      <c r="B291" s="84">
        <v>2</v>
      </c>
      <c r="C291" s="118">
        <v>0.0011275295710669309</v>
      </c>
      <c r="D291" s="84" t="s">
        <v>3210</v>
      </c>
      <c r="E291" s="84" t="b">
        <v>0</v>
      </c>
      <c r="F291" s="84" t="b">
        <v>0</v>
      </c>
      <c r="G291" s="84" t="b">
        <v>0</v>
      </c>
    </row>
    <row r="292" spans="1:7" ht="15">
      <c r="A292" s="84" t="s">
        <v>3137</v>
      </c>
      <c r="B292" s="84">
        <v>2</v>
      </c>
      <c r="C292" s="118">
        <v>0.0011275295710669309</v>
      </c>
      <c r="D292" s="84" t="s">
        <v>3210</v>
      </c>
      <c r="E292" s="84" t="b">
        <v>0</v>
      </c>
      <c r="F292" s="84" t="b">
        <v>0</v>
      </c>
      <c r="G292" s="84" t="b">
        <v>0</v>
      </c>
    </row>
    <row r="293" spans="1:7" ht="15">
      <c r="A293" s="84" t="s">
        <v>3138</v>
      </c>
      <c r="B293" s="84">
        <v>2</v>
      </c>
      <c r="C293" s="118">
        <v>0.0011275295710669309</v>
      </c>
      <c r="D293" s="84" t="s">
        <v>3210</v>
      </c>
      <c r="E293" s="84" t="b">
        <v>0</v>
      </c>
      <c r="F293" s="84" t="b">
        <v>0</v>
      </c>
      <c r="G293" s="84" t="b">
        <v>0</v>
      </c>
    </row>
    <row r="294" spans="1:7" ht="15">
      <c r="A294" s="84" t="s">
        <v>3139</v>
      </c>
      <c r="B294" s="84">
        <v>2</v>
      </c>
      <c r="C294" s="118">
        <v>0.001299350344847742</v>
      </c>
      <c r="D294" s="84" t="s">
        <v>3210</v>
      </c>
      <c r="E294" s="84" t="b">
        <v>0</v>
      </c>
      <c r="F294" s="84" t="b">
        <v>0</v>
      </c>
      <c r="G294" s="84" t="b">
        <v>0</v>
      </c>
    </row>
    <row r="295" spans="1:7" ht="15">
      <c r="A295" s="84" t="s">
        <v>3140</v>
      </c>
      <c r="B295" s="84">
        <v>2</v>
      </c>
      <c r="C295" s="118">
        <v>0.001299350344847742</v>
      </c>
      <c r="D295" s="84" t="s">
        <v>3210</v>
      </c>
      <c r="E295" s="84" t="b">
        <v>0</v>
      </c>
      <c r="F295" s="84" t="b">
        <v>0</v>
      </c>
      <c r="G295" s="84" t="b">
        <v>0</v>
      </c>
    </row>
    <row r="296" spans="1:7" ht="15">
      <c r="A296" s="84" t="s">
        <v>3141</v>
      </c>
      <c r="B296" s="84">
        <v>2</v>
      </c>
      <c r="C296" s="118">
        <v>0.001299350344847742</v>
      </c>
      <c r="D296" s="84" t="s">
        <v>3210</v>
      </c>
      <c r="E296" s="84" t="b">
        <v>0</v>
      </c>
      <c r="F296" s="84" t="b">
        <v>0</v>
      </c>
      <c r="G296" s="84" t="b">
        <v>0</v>
      </c>
    </row>
    <row r="297" spans="1:7" ht="15">
      <c r="A297" s="84" t="s">
        <v>3142</v>
      </c>
      <c r="B297" s="84">
        <v>2</v>
      </c>
      <c r="C297" s="118">
        <v>0.001299350344847742</v>
      </c>
      <c r="D297" s="84" t="s">
        <v>3210</v>
      </c>
      <c r="E297" s="84" t="b">
        <v>0</v>
      </c>
      <c r="F297" s="84" t="b">
        <v>0</v>
      </c>
      <c r="G297" s="84" t="b">
        <v>0</v>
      </c>
    </row>
    <row r="298" spans="1:7" ht="15">
      <c r="A298" s="84" t="s">
        <v>3143</v>
      </c>
      <c r="B298" s="84">
        <v>2</v>
      </c>
      <c r="C298" s="118">
        <v>0.0011275295710669309</v>
      </c>
      <c r="D298" s="84" t="s">
        <v>3210</v>
      </c>
      <c r="E298" s="84" t="b">
        <v>0</v>
      </c>
      <c r="F298" s="84" t="b">
        <v>0</v>
      </c>
      <c r="G298" s="84" t="b">
        <v>0</v>
      </c>
    </row>
    <row r="299" spans="1:7" ht="15">
      <c r="A299" s="84" t="s">
        <v>3144</v>
      </c>
      <c r="B299" s="84">
        <v>2</v>
      </c>
      <c r="C299" s="118">
        <v>0.001299350344847742</v>
      </c>
      <c r="D299" s="84" t="s">
        <v>3210</v>
      </c>
      <c r="E299" s="84" t="b">
        <v>0</v>
      </c>
      <c r="F299" s="84" t="b">
        <v>0</v>
      </c>
      <c r="G299" s="84" t="b">
        <v>0</v>
      </c>
    </row>
    <row r="300" spans="1:7" ht="15">
      <c r="A300" s="84" t="s">
        <v>3145</v>
      </c>
      <c r="B300" s="84">
        <v>2</v>
      </c>
      <c r="C300" s="118">
        <v>0.001299350344847742</v>
      </c>
      <c r="D300" s="84" t="s">
        <v>3210</v>
      </c>
      <c r="E300" s="84" t="b">
        <v>0</v>
      </c>
      <c r="F300" s="84" t="b">
        <v>0</v>
      </c>
      <c r="G300" s="84" t="b">
        <v>0</v>
      </c>
    </row>
    <row r="301" spans="1:7" ht="15">
      <c r="A301" s="84" t="s">
        <v>3146</v>
      </c>
      <c r="B301" s="84">
        <v>2</v>
      </c>
      <c r="C301" s="118">
        <v>0.0011275295710669309</v>
      </c>
      <c r="D301" s="84" t="s">
        <v>3210</v>
      </c>
      <c r="E301" s="84" t="b">
        <v>0</v>
      </c>
      <c r="F301" s="84" t="b">
        <v>0</v>
      </c>
      <c r="G301" s="84" t="b">
        <v>0</v>
      </c>
    </row>
    <row r="302" spans="1:7" ht="15">
      <c r="A302" s="84" t="s">
        <v>3147</v>
      </c>
      <c r="B302" s="84">
        <v>2</v>
      </c>
      <c r="C302" s="118">
        <v>0.0011275295710669309</v>
      </c>
      <c r="D302" s="84" t="s">
        <v>3210</v>
      </c>
      <c r="E302" s="84" t="b">
        <v>0</v>
      </c>
      <c r="F302" s="84" t="b">
        <v>0</v>
      </c>
      <c r="G302" s="84" t="b">
        <v>0</v>
      </c>
    </row>
    <row r="303" spans="1:7" ht="15">
      <c r="A303" s="84" t="s">
        <v>3148</v>
      </c>
      <c r="B303" s="84">
        <v>2</v>
      </c>
      <c r="C303" s="118">
        <v>0.0011275295710669309</v>
      </c>
      <c r="D303" s="84" t="s">
        <v>3210</v>
      </c>
      <c r="E303" s="84" t="b">
        <v>0</v>
      </c>
      <c r="F303" s="84" t="b">
        <v>0</v>
      </c>
      <c r="G303" s="84" t="b">
        <v>0</v>
      </c>
    </row>
    <row r="304" spans="1:7" ht="15">
      <c r="A304" s="84" t="s">
        <v>3149</v>
      </c>
      <c r="B304" s="84">
        <v>2</v>
      </c>
      <c r="C304" s="118">
        <v>0.0011275295710669309</v>
      </c>
      <c r="D304" s="84" t="s">
        <v>3210</v>
      </c>
      <c r="E304" s="84" t="b">
        <v>0</v>
      </c>
      <c r="F304" s="84" t="b">
        <v>0</v>
      </c>
      <c r="G304" s="84" t="b">
        <v>0</v>
      </c>
    </row>
    <row r="305" spans="1:7" ht="15">
      <c r="A305" s="84" t="s">
        <v>3150</v>
      </c>
      <c r="B305" s="84">
        <v>2</v>
      </c>
      <c r="C305" s="118">
        <v>0.0011275295710669309</v>
      </c>
      <c r="D305" s="84" t="s">
        <v>3210</v>
      </c>
      <c r="E305" s="84" t="b">
        <v>0</v>
      </c>
      <c r="F305" s="84" t="b">
        <v>0</v>
      </c>
      <c r="G305" s="84" t="b">
        <v>0</v>
      </c>
    </row>
    <row r="306" spans="1:7" ht="15">
      <c r="A306" s="84" t="s">
        <v>3151</v>
      </c>
      <c r="B306" s="84">
        <v>2</v>
      </c>
      <c r="C306" s="118">
        <v>0.0011275295710669309</v>
      </c>
      <c r="D306" s="84" t="s">
        <v>3210</v>
      </c>
      <c r="E306" s="84" t="b">
        <v>0</v>
      </c>
      <c r="F306" s="84" t="b">
        <v>0</v>
      </c>
      <c r="G306" s="84" t="b">
        <v>0</v>
      </c>
    </row>
    <row r="307" spans="1:7" ht="15">
      <c r="A307" s="84" t="s">
        <v>3152</v>
      </c>
      <c r="B307" s="84">
        <v>2</v>
      </c>
      <c r="C307" s="118">
        <v>0.0011275295710669309</v>
      </c>
      <c r="D307" s="84" t="s">
        <v>3210</v>
      </c>
      <c r="E307" s="84" t="b">
        <v>0</v>
      </c>
      <c r="F307" s="84" t="b">
        <v>0</v>
      </c>
      <c r="G307" s="84" t="b">
        <v>0</v>
      </c>
    </row>
    <row r="308" spans="1:7" ht="15">
      <c r="A308" s="84" t="s">
        <v>3153</v>
      </c>
      <c r="B308" s="84">
        <v>2</v>
      </c>
      <c r="C308" s="118">
        <v>0.001299350344847742</v>
      </c>
      <c r="D308" s="84" t="s">
        <v>3210</v>
      </c>
      <c r="E308" s="84" t="b">
        <v>0</v>
      </c>
      <c r="F308" s="84" t="b">
        <v>0</v>
      </c>
      <c r="G308" s="84" t="b">
        <v>0</v>
      </c>
    </row>
    <row r="309" spans="1:7" ht="15">
      <c r="A309" s="84" t="s">
        <v>3154</v>
      </c>
      <c r="B309" s="84">
        <v>2</v>
      </c>
      <c r="C309" s="118">
        <v>0.0011275295710669309</v>
      </c>
      <c r="D309" s="84" t="s">
        <v>3210</v>
      </c>
      <c r="E309" s="84" t="b">
        <v>0</v>
      </c>
      <c r="F309" s="84" t="b">
        <v>0</v>
      </c>
      <c r="G309" s="84" t="b">
        <v>0</v>
      </c>
    </row>
    <row r="310" spans="1:7" ht="15">
      <c r="A310" s="84" t="s">
        <v>3155</v>
      </c>
      <c r="B310" s="84">
        <v>2</v>
      </c>
      <c r="C310" s="118">
        <v>0.001299350344847742</v>
      </c>
      <c r="D310" s="84" t="s">
        <v>3210</v>
      </c>
      <c r="E310" s="84" t="b">
        <v>0</v>
      </c>
      <c r="F310" s="84" t="b">
        <v>0</v>
      </c>
      <c r="G310" s="84" t="b">
        <v>0</v>
      </c>
    </row>
    <row r="311" spans="1:7" ht="15">
      <c r="A311" s="84" t="s">
        <v>3156</v>
      </c>
      <c r="B311" s="84">
        <v>2</v>
      </c>
      <c r="C311" s="118">
        <v>0.0011275295710669309</v>
      </c>
      <c r="D311" s="84" t="s">
        <v>3210</v>
      </c>
      <c r="E311" s="84" t="b">
        <v>0</v>
      </c>
      <c r="F311" s="84" t="b">
        <v>0</v>
      </c>
      <c r="G311" s="84" t="b">
        <v>0</v>
      </c>
    </row>
    <row r="312" spans="1:7" ht="15">
      <c r="A312" s="84" t="s">
        <v>3157</v>
      </c>
      <c r="B312" s="84">
        <v>2</v>
      </c>
      <c r="C312" s="118">
        <v>0.0011275295710669309</v>
      </c>
      <c r="D312" s="84" t="s">
        <v>3210</v>
      </c>
      <c r="E312" s="84" t="b">
        <v>0</v>
      </c>
      <c r="F312" s="84" t="b">
        <v>0</v>
      </c>
      <c r="G312" s="84" t="b">
        <v>0</v>
      </c>
    </row>
    <row r="313" spans="1:7" ht="15">
      <c r="A313" s="84" t="s">
        <v>3158</v>
      </c>
      <c r="B313" s="84">
        <v>2</v>
      </c>
      <c r="C313" s="118">
        <v>0.0011275295710669309</v>
      </c>
      <c r="D313" s="84" t="s">
        <v>3210</v>
      </c>
      <c r="E313" s="84" t="b">
        <v>0</v>
      </c>
      <c r="F313" s="84" t="b">
        <v>0</v>
      </c>
      <c r="G313" s="84" t="b">
        <v>0</v>
      </c>
    </row>
    <row r="314" spans="1:7" ht="15">
      <c r="A314" s="84" t="s">
        <v>3159</v>
      </c>
      <c r="B314" s="84">
        <v>2</v>
      </c>
      <c r="C314" s="118">
        <v>0.0011275295710669309</v>
      </c>
      <c r="D314" s="84" t="s">
        <v>3210</v>
      </c>
      <c r="E314" s="84" t="b">
        <v>0</v>
      </c>
      <c r="F314" s="84" t="b">
        <v>0</v>
      </c>
      <c r="G314" s="84" t="b">
        <v>0</v>
      </c>
    </row>
    <row r="315" spans="1:7" ht="15">
      <c r="A315" s="84" t="s">
        <v>3160</v>
      </c>
      <c r="B315" s="84">
        <v>2</v>
      </c>
      <c r="C315" s="118">
        <v>0.0011275295710669309</v>
      </c>
      <c r="D315" s="84" t="s">
        <v>3210</v>
      </c>
      <c r="E315" s="84" t="b">
        <v>0</v>
      </c>
      <c r="F315" s="84" t="b">
        <v>0</v>
      </c>
      <c r="G315" s="84" t="b">
        <v>0</v>
      </c>
    </row>
    <row r="316" spans="1:7" ht="15">
      <c r="A316" s="84" t="s">
        <v>3161</v>
      </c>
      <c r="B316" s="84">
        <v>2</v>
      </c>
      <c r="C316" s="118">
        <v>0.0011275295710669309</v>
      </c>
      <c r="D316" s="84" t="s">
        <v>3210</v>
      </c>
      <c r="E316" s="84" t="b">
        <v>0</v>
      </c>
      <c r="F316" s="84" t="b">
        <v>0</v>
      </c>
      <c r="G316" s="84" t="b">
        <v>0</v>
      </c>
    </row>
    <row r="317" spans="1:7" ht="15">
      <c r="A317" s="84" t="s">
        <v>3162</v>
      </c>
      <c r="B317" s="84">
        <v>2</v>
      </c>
      <c r="C317" s="118">
        <v>0.0011275295710669309</v>
      </c>
      <c r="D317" s="84" t="s">
        <v>3210</v>
      </c>
      <c r="E317" s="84" t="b">
        <v>0</v>
      </c>
      <c r="F317" s="84" t="b">
        <v>0</v>
      </c>
      <c r="G317" s="84" t="b">
        <v>0</v>
      </c>
    </row>
    <row r="318" spans="1:7" ht="15">
      <c r="A318" s="84" t="s">
        <v>3163</v>
      </c>
      <c r="B318" s="84">
        <v>2</v>
      </c>
      <c r="C318" s="118">
        <v>0.0011275295710669309</v>
      </c>
      <c r="D318" s="84" t="s">
        <v>3210</v>
      </c>
      <c r="E318" s="84" t="b">
        <v>0</v>
      </c>
      <c r="F318" s="84" t="b">
        <v>0</v>
      </c>
      <c r="G318" s="84" t="b">
        <v>0</v>
      </c>
    </row>
    <row r="319" spans="1:7" ht="15">
      <c r="A319" s="84" t="s">
        <v>3164</v>
      </c>
      <c r="B319" s="84">
        <v>2</v>
      </c>
      <c r="C319" s="118">
        <v>0.0011275295710669309</v>
      </c>
      <c r="D319" s="84" t="s">
        <v>3210</v>
      </c>
      <c r="E319" s="84" t="b">
        <v>0</v>
      </c>
      <c r="F319" s="84" t="b">
        <v>0</v>
      </c>
      <c r="G319" s="84" t="b">
        <v>0</v>
      </c>
    </row>
    <row r="320" spans="1:7" ht="15">
      <c r="A320" s="84" t="s">
        <v>3165</v>
      </c>
      <c r="B320" s="84">
        <v>2</v>
      </c>
      <c r="C320" s="118">
        <v>0.0011275295710669309</v>
      </c>
      <c r="D320" s="84" t="s">
        <v>3210</v>
      </c>
      <c r="E320" s="84" t="b">
        <v>1</v>
      </c>
      <c r="F320" s="84" t="b">
        <v>0</v>
      </c>
      <c r="G320" s="84" t="b">
        <v>0</v>
      </c>
    </row>
    <row r="321" spans="1:7" ht="15">
      <c r="A321" s="84" t="s">
        <v>3166</v>
      </c>
      <c r="B321" s="84">
        <v>2</v>
      </c>
      <c r="C321" s="118">
        <v>0.0011275295710669309</v>
      </c>
      <c r="D321" s="84" t="s">
        <v>3210</v>
      </c>
      <c r="E321" s="84" t="b">
        <v>0</v>
      </c>
      <c r="F321" s="84" t="b">
        <v>0</v>
      </c>
      <c r="G321" s="84" t="b">
        <v>0</v>
      </c>
    </row>
    <row r="322" spans="1:7" ht="15">
      <c r="A322" s="84" t="s">
        <v>3167</v>
      </c>
      <c r="B322" s="84">
        <v>2</v>
      </c>
      <c r="C322" s="118">
        <v>0.0011275295710669309</v>
      </c>
      <c r="D322" s="84" t="s">
        <v>3210</v>
      </c>
      <c r="E322" s="84" t="b">
        <v>0</v>
      </c>
      <c r="F322" s="84" t="b">
        <v>0</v>
      </c>
      <c r="G322" s="84" t="b">
        <v>0</v>
      </c>
    </row>
    <row r="323" spans="1:7" ht="15">
      <c r="A323" s="84" t="s">
        <v>3168</v>
      </c>
      <c r="B323" s="84">
        <v>2</v>
      </c>
      <c r="C323" s="118">
        <v>0.0011275295710669309</v>
      </c>
      <c r="D323" s="84" t="s">
        <v>3210</v>
      </c>
      <c r="E323" s="84" t="b">
        <v>0</v>
      </c>
      <c r="F323" s="84" t="b">
        <v>0</v>
      </c>
      <c r="G323" s="84" t="b">
        <v>0</v>
      </c>
    </row>
    <row r="324" spans="1:7" ht="15">
      <c r="A324" s="84" t="s">
        <v>3169</v>
      </c>
      <c r="B324" s="84">
        <v>2</v>
      </c>
      <c r="C324" s="118">
        <v>0.0011275295710669309</v>
      </c>
      <c r="D324" s="84" t="s">
        <v>3210</v>
      </c>
      <c r="E324" s="84" t="b">
        <v>0</v>
      </c>
      <c r="F324" s="84" t="b">
        <v>0</v>
      </c>
      <c r="G324" s="84" t="b">
        <v>0</v>
      </c>
    </row>
    <row r="325" spans="1:7" ht="15">
      <c r="A325" s="84" t="s">
        <v>2404</v>
      </c>
      <c r="B325" s="84">
        <v>2</v>
      </c>
      <c r="C325" s="118">
        <v>0.0011275295710669309</v>
      </c>
      <c r="D325" s="84" t="s">
        <v>3210</v>
      </c>
      <c r="E325" s="84" t="b">
        <v>0</v>
      </c>
      <c r="F325" s="84" t="b">
        <v>0</v>
      </c>
      <c r="G325" s="84" t="b">
        <v>0</v>
      </c>
    </row>
    <row r="326" spans="1:7" ht="15">
      <c r="A326" s="84" t="s">
        <v>3170</v>
      </c>
      <c r="B326" s="84">
        <v>2</v>
      </c>
      <c r="C326" s="118">
        <v>0.0011275295710669309</v>
      </c>
      <c r="D326" s="84" t="s">
        <v>3210</v>
      </c>
      <c r="E326" s="84" t="b">
        <v>0</v>
      </c>
      <c r="F326" s="84" t="b">
        <v>0</v>
      </c>
      <c r="G326" s="84" t="b">
        <v>0</v>
      </c>
    </row>
    <row r="327" spans="1:7" ht="15">
      <c r="A327" s="84" t="s">
        <v>3171</v>
      </c>
      <c r="B327" s="84">
        <v>2</v>
      </c>
      <c r="C327" s="118">
        <v>0.0011275295710669309</v>
      </c>
      <c r="D327" s="84" t="s">
        <v>3210</v>
      </c>
      <c r="E327" s="84" t="b">
        <v>0</v>
      </c>
      <c r="F327" s="84" t="b">
        <v>0</v>
      </c>
      <c r="G327" s="84" t="b">
        <v>0</v>
      </c>
    </row>
    <row r="328" spans="1:7" ht="15">
      <c r="A328" s="84" t="s">
        <v>3172</v>
      </c>
      <c r="B328" s="84">
        <v>2</v>
      </c>
      <c r="C328" s="118">
        <v>0.0011275295710669309</v>
      </c>
      <c r="D328" s="84" t="s">
        <v>3210</v>
      </c>
      <c r="E328" s="84" t="b">
        <v>0</v>
      </c>
      <c r="F328" s="84" t="b">
        <v>0</v>
      </c>
      <c r="G328" s="84" t="b">
        <v>0</v>
      </c>
    </row>
    <row r="329" spans="1:7" ht="15">
      <c r="A329" s="84" t="s">
        <v>3173</v>
      </c>
      <c r="B329" s="84">
        <v>2</v>
      </c>
      <c r="C329" s="118">
        <v>0.0011275295710669309</v>
      </c>
      <c r="D329" s="84" t="s">
        <v>3210</v>
      </c>
      <c r="E329" s="84" t="b">
        <v>0</v>
      </c>
      <c r="F329" s="84" t="b">
        <v>0</v>
      </c>
      <c r="G329" s="84" t="b">
        <v>0</v>
      </c>
    </row>
    <row r="330" spans="1:7" ht="15">
      <c r="A330" s="84" t="s">
        <v>3174</v>
      </c>
      <c r="B330" s="84">
        <v>2</v>
      </c>
      <c r="C330" s="118">
        <v>0.0011275295710669309</v>
      </c>
      <c r="D330" s="84" t="s">
        <v>3210</v>
      </c>
      <c r="E330" s="84" t="b">
        <v>0</v>
      </c>
      <c r="F330" s="84" t="b">
        <v>0</v>
      </c>
      <c r="G330" s="84" t="b">
        <v>0</v>
      </c>
    </row>
    <row r="331" spans="1:7" ht="15">
      <c r="A331" s="84" t="s">
        <v>3175</v>
      </c>
      <c r="B331" s="84">
        <v>2</v>
      </c>
      <c r="C331" s="118">
        <v>0.0011275295710669309</v>
      </c>
      <c r="D331" s="84" t="s">
        <v>3210</v>
      </c>
      <c r="E331" s="84" t="b">
        <v>0</v>
      </c>
      <c r="F331" s="84" t="b">
        <v>0</v>
      </c>
      <c r="G331" s="84" t="b">
        <v>0</v>
      </c>
    </row>
    <row r="332" spans="1:7" ht="15">
      <c r="A332" s="84" t="s">
        <v>3176</v>
      </c>
      <c r="B332" s="84">
        <v>2</v>
      </c>
      <c r="C332" s="118">
        <v>0.0011275295710669309</v>
      </c>
      <c r="D332" s="84" t="s">
        <v>3210</v>
      </c>
      <c r="E332" s="84" t="b">
        <v>0</v>
      </c>
      <c r="F332" s="84" t="b">
        <v>0</v>
      </c>
      <c r="G332" s="84" t="b">
        <v>0</v>
      </c>
    </row>
    <row r="333" spans="1:7" ht="15">
      <c r="A333" s="84" t="s">
        <v>2536</v>
      </c>
      <c r="B333" s="84">
        <v>2</v>
      </c>
      <c r="C333" s="118">
        <v>0.001299350344847742</v>
      </c>
      <c r="D333" s="84" t="s">
        <v>3210</v>
      </c>
      <c r="E333" s="84" t="b">
        <v>0</v>
      </c>
      <c r="F333" s="84" t="b">
        <v>1</v>
      </c>
      <c r="G333" s="84" t="b">
        <v>0</v>
      </c>
    </row>
    <row r="334" spans="1:7" ht="15">
      <c r="A334" s="84" t="s">
        <v>259</v>
      </c>
      <c r="B334" s="84">
        <v>2</v>
      </c>
      <c r="C334" s="118">
        <v>0.0011275295710669309</v>
      </c>
      <c r="D334" s="84" t="s">
        <v>3210</v>
      </c>
      <c r="E334" s="84" t="b">
        <v>0</v>
      </c>
      <c r="F334" s="84" t="b">
        <v>0</v>
      </c>
      <c r="G334" s="84" t="b">
        <v>0</v>
      </c>
    </row>
    <row r="335" spans="1:7" ht="15">
      <c r="A335" s="84" t="s">
        <v>3177</v>
      </c>
      <c r="B335" s="84">
        <v>2</v>
      </c>
      <c r="C335" s="118">
        <v>0.0011275295710669309</v>
      </c>
      <c r="D335" s="84" t="s">
        <v>3210</v>
      </c>
      <c r="E335" s="84" t="b">
        <v>0</v>
      </c>
      <c r="F335" s="84" t="b">
        <v>0</v>
      </c>
      <c r="G335" s="84" t="b">
        <v>0</v>
      </c>
    </row>
    <row r="336" spans="1:7" ht="15">
      <c r="A336" s="84" t="s">
        <v>3178</v>
      </c>
      <c r="B336" s="84">
        <v>2</v>
      </c>
      <c r="C336" s="118">
        <v>0.0011275295710669309</v>
      </c>
      <c r="D336" s="84" t="s">
        <v>3210</v>
      </c>
      <c r="E336" s="84" t="b">
        <v>0</v>
      </c>
      <c r="F336" s="84" t="b">
        <v>0</v>
      </c>
      <c r="G336" s="84" t="b">
        <v>0</v>
      </c>
    </row>
    <row r="337" spans="1:7" ht="15">
      <c r="A337" s="84" t="s">
        <v>3179</v>
      </c>
      <c r="B337" s="84">
        <v>2</v>
      </c>
      <c r="C337" s="118">
        <v>0.0011275295710669309</v>
      </c>
      <c r="D337" s="84" t="s">
        <v>3210</v>
      </c>
      <c r="E337" s="84" t="b">
        <v>0</v>
      </c>
      <c r="F337" s="84" t="b">
        <v>0</v>
      </c>
      <c r="G337" s="84" t="b">
        <v>0</v>
      </c>
    </row>
    <row r="338" spans="1:7" ht="15">
      <c r="A338" s="84" t="s">
        <v>3180</v>
      </c>
      <c r="B338" s="84">
        <v>2</v>
      </c>
      <c r="C338" s="118">
        <v>0.0011275295710669309</v>
      </c>
      <c r="D338" s="84" t="s">
        <v>3210</v>
      </c>
      <c r="E338" s="84" t="b">
        <v>0</v>
      </c>
      <c r="F338" s="84" t="b">
        <v>0</v>
      </c>
      <c r="G338" s="84" t="b">
        <v>0</v>
      </c>
    </row>
    <row r="339" spans="1:7" ht="15">
      <c r="A339" s="84" t="s">
        <v>3181</v>
      </c>
      <c r="B339" s="84">
        <v>2</v>
      </c>
      <c r="C339" s="118">
        <v>0.0011275295710669309</v>
      </c>
      <c r="D339" s="84" t="s">
        <v>3210</v>
      </c>
      <c r="E339" s="84" t="b">
        <v>0</v>
      </c>
      <c r="F339" s="84" t="b">
        <v>0</v>
      </c>
      <c r="G339" s="84" t="b">
        <v>0</v>
      </c>
    </row>
    <row r="340" spans="1:7" ht="15">
      <c r="A340" s="84" t="s">
        <v>3182</v>
      </c>
      <c r="B340" s="84">
        <v>2</v>
      </c>
      <c r="C340" s="118">
        <v>0.0011275295710669309</v>
      </c>
      <c r="D340" s="84" t="s">
        <v>3210</v>
      </c>
      <c r="E340" s="84" t="b">
        <v>0</v>
      </c>
      <c r="F340" s="84" t="b">
        <v>0</v>
      </c>
      <c r="G340" s="84" t="b">
        <v>0</v>
      </c>
    </row>
    <row r="341" spans="1:7" ht="15">
      <c r="A341" s="84" t="s">
        <v>3183</v>
      </c>
      <c r="B341" s="84">
        <v>2</v>
      </c>
      <c r="C341" s="118">
        <v>0.0011275295710669309</v>
      </c>
      <c r="D341" s="84" t="s">
        <v>3210</v>
      </c>
      <c r="E341" s="84" t="b">
        <v>0</v>
      </c>
      <c r="F341" s="84" t="b">
        <v>0</v>
      </c>
      <c r="G341" s="84" t="b">
        <v>0</v>
      </c>
    </row>
    <row r="342" spans="1:7" ht="15">
      <c r="A342" s="84" t="s">
        <v>3184</v>
      </c>
      <c r="B342" s="84">
        <v>2</v>
      </c>
      <c r="C342" s="118">
        <v>0.0011275295710669309</v>
      </c>
      <c r="D342" s="84" t="s">
        <v>3210</v>
      </c>
      <c r="E342" s="84" t="b">
        <v>0</v>
      </c>
      <c r="F342" s="84" t="b">
        <v>0</v>
      </c>
      <c r="G342" s="84" t="b">
        <v>0</v>
      </c>
    </row>
    <row r="343" spans="1:7" ht="15">
      <c r="A343" s="84" t="s">
        <v>3185</v>
      </c>
      <c r="B343" s="84">
        <v>2</v>
      </c>
      <c r="C343" s="118">
        <v>0.0011275295710669309</v>
      </c>
      <c r="D343" s="84" t="s">
        <v>3210</v>
      </c>
      <c r="E343" s="84" t="b">
        <v>0</v>
      </c>
      <c r="F343" s="84" t="b">
        <v>0</v>
      </c>
      <c r="G343" s="84" t="b">
        <v>0</v>
      </c>
    </row>
    <row r="344" spans="1:7" ht="15">
      <c r="A344" s="84" t="s">
        <v>3186</v>
      </c>
      <c r="B344" s="84">
        <v>2</v>
      </c>
      <c r="C344" s="118">
        <v>0.0011275295710669309</v>
      </c>
      <c r="D344" s="84" t="s">
        <v>3210</v>
      </c>
      <c r="E344" s="84" t="b">
        <v>0</v>
      </c>
      <c r="F344" s="84" t="b">
        <v>0</v>
      </c>
      <c r="G344" s="84" t="b">
        <v>0</v>
      </c>
    </row>
    <row r="345" spans="1:7" ht="15">
      <c r="A345" s="84" t="s">
        <v>3187</v>
      </c>
      <c r="B345" s="84">
        <v>2</v>
      </c>
      <c r="C345" s="118">
        <v>0.0011275295710669309</v>
      </c>
      <c r="D345" s="84" t="s">
        <v>3210</v>
      </c>
      <c r="E345" s="84" t="b">
        <v>0</v>
      </c>
      <c r="F345" s="84" t="b">
        <v>0</v>
      </c>
      <c r="G345" s="84" t="b">
        <v>0</v>
      </c>
    </row>
    <row r="346" spans="1:7" ht="15">
      <c r="A346" s="84" t="s">
        <v>3188</v>
      </c>
      <c r="B346" s="84">
        <v>2</v>
      </c>
      <c r="C346" s="118">
        <v>0.001299350344847742</v>
      </c>
      <c r="D346" s="84" t="s">
        <v>3210</v>
      </c>
      <c r="E346" s="84" t="b">
        <v>0</v>
      </c>
      <c r="F346" s="84" t="b">
        <v>0</v>
      </c>
      <c r="G346" s="84" t="b">
        <v>0</v>
      </c>
    </row>
    <row r="347" spans="1:7" ht="15">
      <c r="A347" s="84" t="s">
        <v>3189</v>
      </c>
      <c r="B347" s="84">
        <v>2</v>
      </c>
      <c r="C347" s="118">
        <v>0.0011275295710669309</v>
      </c>
      <c r="D347" s="84" t="s">
        <v>3210</v>
      </c>
      <c r="E347" s="84" t="b">
        <v>0</v>
      </c>
      <c r="F347" s="84" t="b">
        <v>0</v>
      </c>
      <c r="G347" s="84" t="b">
        <v>0</v>
      </c>
    </row>
    <row r="348" spans="1:7" ht="15">
      <c r="A348" s="84" t="s">
        <v>3190</v>
      </c>
      <c r="B348" s="84">
        <v>2</v>
      </c>
      <c r="C348" s="118">
        <v>0.0011275295710669309</v>
      </c>
      <c r="D348" s="84" t="s">
        <v>3210</v>
      </c>
      <c r="E348" s="84" t="b">
        <v>0</v>
      </c>
      <c r="F348" s="84" t="b">
        <v>0</v>
      </c>
      <c r="G348" s="84" t="b">
        <v>0</v>
      </c>
    </row>
    <row r="349" spans="1:7" ht="15">
      <c r="A349" s="84" t="s">
        <v>3191</v>
      </c>
      <c r="B349" s="84">
        <v>2</v>
      </c>
      <c r="C349" s="118">
        <v>0.0011275295710669309</v>
      </c>
      <c r="D349" s="84" t="s">
        <v>3210</v>
      </c>
      <c r="E349" s="84" t="b">
        <v>0</v>
      </c>
      <c r="F349" s="84" t="b">
        <v>0</v>
      </c>
      <c r="G349" s="84" t="b">
        <v>0</v>
      </c>
    </row>
    <row r="350" spans="1:7" ht="15">
      <c r="A350" s="84" t="s">
        <v>3192</v>
      </c>
      <c r="B350" s="84">
        <v>2</v>
      </c>
      <c r="C350" s="118">
        <v>0.0011275295710669309</v>
      </c>
      <c r="D350" s="84" t="s">
        <v>3210</v>
      </c>
      <c r="E350" s="84" t="b">
        <v>0</v>
      </c>
      <c r="F350" s="84" t="b">
        <v>0</v>
      </c>
      <c r="G350" s="84" t="b">
        <v>0</v>
      </c>
    </row>
    <row r="351" spans="1:7" ht="15">
      <c r="A351" s="84" t="s">
        <v>3193</v>
      </c>
      <c r="B351" s="84">
        <v>2</v>
      </c>
      <c r="C351" s="118">
        <v>0.0011275295710669309</v>
      </c>
      <c r="D351" s="84" t="s">
        <v>3210</v>
      </c>
      <c r="E351" s="84" t="b">
        <v>0</v>
      </c>
      <c r="F351" s="84" t="b">
        <v>0</v>
      </c>
      <c r="G351" s="84" t="b">
        <v>0</v>
      </c>
    </row>
    <row r="352" spans="1:7" ht="15">
      <c r="A352" s="84" t="s">
        <v>3194</v>
      </c>
      <c r="B352" s="84">
        <v>2</v>
      </c>
      <c r="C352" s="118">
        <v>0.0011275295710669309</v>
      </c>
      <c r="D352" s="84" t="s">
        <v>3210</v>
      </c>
      <c r="E352" s="84" t="b">
        <v>0</v>
      </c>
      <c r="F352" s="84" t="b">
        <v>0</v>
      </c>
      <c r="G352" s="84" t="b">
        <v>0</v>
      </c>
    </row>
    <row r="353" spans="1:7" ht="15">
      <c r="A353" s="84" t="s">
        <v>3195</v>
      </c>
      <c r="B353" s="84">
        <v>2</v>
      </c>
      <c r="C353" s="118">
        <v>0.0011275295710669309</v>
      </c>
      <c r="D353" s="84" t="s">
        <v>3210</v>
      </c>
      <c r="E353" s="84" t="b">
        <v>0</v>
      </c>
      <c r="F353" s="84" t="b">
        <v>0</v>
      </c>
      <c r="G353" s="84" t="b">
        <v>0</v>
      </c>
    </row>
    <row r="354" spans="1:7" ht="15">
      <c r="A354" s="84" t="s">
        <v>3196</v>
      </c>
      <c r="B354" s="84">
        <v>2</v>
      </c>
      <c r="C354" s="118">
        <v>0.0011275295710669309</v>
      </c>
      <c r="D354" s="84" t="s">
        <v>3210</v>
      </c>
      <c r="E354" s="84" t="b">
        <v>0</v>
      </c>
      <c r="F354" s="84" t="b">
        <v>0</v>
      </c>
      <c r="G354" s="84" t="b">
        <v>0</v>
      </c>
    </row>
    <row r="355" spans="1:7" ht="15">
      <c r="A355" s="84" t="s">
        <v>3197</v>
      </c>
      <c r="B355" s="84">
        <v>2</v>
      </c>
      <c r="C355" s="118">
        <v>0.0011275295710669309</v>
      </c>
      <c r="D355" s="84" t="s">
        <v>3210</v>
      </c>
      <c r="E355" s="84" t="b">
        <v>0</v>
      </c>
      <c r="F355" s="84" t="b">
        <v>0</v>
      </c>
      <c r="G355" s="84" t="b">
        <v>0</v>
      </c>
    </row>
    <row r="356" spans="1:7" ht="15">
      <c r="A356" s="84" t="s">
        <v>3198</v>
      </c>
      <c r="B356" s="84">
        <v>2</v>
      </c>
      <c r="C356" s="118">
        <v>0.0011275295710669309</v>
      </c>
      <c r="D356" s="84" t="s">
        <v>3210</v>
      </c>
      <c r="E356" s="84" t="b">
        <v>0</v>
      </c>
      <c r="F356" s="84" t="b">
        <v>0</v>
      </c>
      <c r="G356" s="84" t="b">
        <v>0</v>
      </c>
    </row>
    <row r="357" spans="1:7" ht="15">
      <c r="A357" s="84" t="s">
        <v>3199</v>
      </c>
      <c r="B357" s="84">
        <v>2</v>
      </c>
      <c r="C357" s="118">
        <v>0.0011275295710669309</v>
      </c>
      <c r="D357" s="84" t="s">
        <v>3210</v>
      </c>
      <c r="E357" s="84" t="b">
        <v>0</v>
      </c>
      <c r="F357" s="84" t="b">
        <v>0</v>
      </c>
      <c r="G357" s="84" t="b">
        <v>0</v>
      </c>
    </row>
    <row r="358" spans="1:7" ht="15">
      <c r="A358" s="84" t="s">
        <v>3200</v>
      </c>
      <c r="B358" s="84">
        <v>2</v>
      </c>
      <c r="C358" s="118">
        <v>0.0011275295710669309</v>
      </c>
      <c r="D358" s="84" t="s">
        <v>3210</v>
      </c>
      <c r="E358" s="84" t="b">
        <v>0</v>
      </c>
      <c r="F358" s="84" t="b">
        <v>0</v>
      </c>
      <c r="G358" s="84" t="b">
        <v>0</v>
      </c>
    </row>
    <row r="359" spans="1:7" ht="15">
      <c r="A359" s="84" t="s">
        <v>3201</v>
      </c>
      <c r="B359" s="84">
        <v>2</v>
      </c>
      <c r="C359" s="118">
        <v>0.0011275295710669309</v>
      </c>
      <c r="D359" s="84" t="s">
        <v>3210</v>
      </c>
      <c r="E359" s="84" t="b">
        <v>0</v>
      </c>
      <c r="F359" s="84" t="b">
        <v>0</v>
      </c>
      <c r="G359" s="84" t="b">
        <v>0</v>
      </c>
    </row>
    <row r="360" spans="1:7" ht="15">
      <c r="A360" s="84" t="s">
        <v>3202</v>
      </c>
      <c r="B360" s="84">
        <v>2</v>
      </c>
      <c r="C360" s="118">
        <v>0.0011275295710669309</v>
      </c>
      <c r="D360" s="84" t="s">
        <v>3210</v>
      </c>
      <c r="E360" s="84" t="b">
        <v>0</v>
      </c>
      <c r="F360" s="84" t="b">
        <v>0</v>
      </c>
      <c r="G360" s="84" t="b">
        <v>0</v>
      </c>
    </row>
    <row r="361" spans="1:7" ht="15">
      <c r="A361" s="84" t="s">
        <v>3203</v>
      </c>
      <c r="B361" s="84">
        <v>2</v>
      </c>
      <c r="C361" s="118">
        <v>0.0011275295710669309</v>
      </c>
      <c r="D361" s="84" t="s">
        <v>3210</v>
      </c>
      <c r="E361" s="84" t="b">
        <v>0</v>
      </c>
      <c r="F361" s="84" t="b">
        <v>0</v>
      </c>
      <c r="G361" s="84" t="b">
        <v>0</v>
      </c>
    </row>
    <row r="362" spans="1:7" ht="15">
      <c r="A362" s="84" t="s">
        <v>3204</v>
      </c>
      <c r="B362" s="84">
        <v>2</v>
      </c>
      <c r="C362" s="118">
        <v>0.0011275295710669309</v>
      </c>
      <c r="D362" s="84" t="s">
        <v>3210</v>
      </c>
      <c r="E362" s="84" t="b">
        <v>0</v>
      </c>
      <c r="F362" s="84" t="b">
        <v>0</v>
      </c>
      <c r="G362" s="84" t="b">
        <v>0</v>
      </c>
    </row>
    <row r="363" spans="1:7" ht="15">
      <c r="A363" s="84" t="s">
        <v>3205</v>
      </c>
      <c r="B363" s="84">
        <v>2</v>
      </c>
      <c r="C363" s="118">
        <v>0.0011275295710669309</v>
      </c>
      <c r="D363" s="84" t="s">
        <v>3210</v>
      </c>
      <c r="E363" s="84" t="b">
        <v>0</v>
      </c>
      <c r="F363" s="84" t="b">
        <v>0</v>
      </c>
      <c r="G363" s="84" t="b">
        <v>0</v>
      </c>
    </row>
    <row r="364" spans="1:7" ht="15">
      <c r="A364" s="84" t="s">
        <v>3206</v>
      </c>
      <c r="B364" s="84">
        <v>2</v>
      </c>
      <c r="C364" s="118">
        <v>0.0011275295710669309</v>
      </c>
      <c r="D364" s="84" t="s">
        <v>3210</v>
      </c>
      <c r="E364" s="84" t="b">
        <v>1</v>
      </c>
      <c r="F364" s="84" t="b">
        <v>0</v>
      </c>
      <c r="G364" s="84" t="b">
        <v>0</v>
      </c>
    </row>
    <row r="365" spans="1:7" ht="15">
      <c r="A365" s="84" t="s">
        <v>3207</v>
      </c>
      <c r="B365" s="84">
        <v>2</v>
      </c>
      <c r="C365" s="118">
        <v>0.0011275295710669309</v>
      </c>
      <c r="D365" s="84" t="s">
        <v>3210</v>
      </c>
      <c r="E365" s="84" t="b">
        <v>0</v>
      </c>
      <c r="F365" s="84" t="b">
        <v>0</v>
      </c>
      <c r="G365" s="84" t="b">
        <v>0</v>
      </c>
    </row>
    <row r="366" spans="1:7" ht="15">
      <c r="A366" s="84" t="s">
        <v>2411</v>
      </c>
      <c r="B366" s="84">
        <v>40</v>
      </c>
      <c r="C366" s="118">
        <v>0.006859195983315489</v>
      </c>
      <c r="D366" s="84" t="s">
        <v>2319</v>
      </c>
      <c r="E366" s="84" t="b">
        <v>0</v>
      </c>
      <c r="F366" s="84" t="b">
        <v>0</v>
      </c>
      <c r="G366" s="84" t="b">
        <v>0</v>
      </c>
    </row>
    <row r="367" spans="1:7" ht="15">
      <c r="A367" s="84" t="s">
        <v>2449</v>
      </c>
      <c r="B367" s="84">
        <v>5</v>
      </c>
      <c r="C367" s="118">
        <v>0.01814964950643985</v>
      </c>
      <c r="D367" s="84" t="s">
        <v>2319</v>
      </c>
      <c r="E367" s="84" t="b">
        <v>0</v>
      </c>
      <c r="F367" s="84" t="b">
        <v>0</v>
      </c>
      <c r="G367" s="84" t="b">
        <v>0</v>
      </c>
    </row>
    <row r="368" spans="1:7" ht="15">
      <c r="A368" s="84" t="s">
        <v>2450</v>
      </c>
      <c r="B368" s="84">
        <v>4</v>
      </c>
      <c r="C368" s="118">
        <v>0.009168075237792214</v>
      </c>
      <c r="D368" s="84" t="s">
        <v>2319</v>
      </c>
      <c r="E368" s="84" t="b">
        <v>1</v>
      </c>
      <c r="F368" s="84" t="b">
        <v>0</v>
      </c>
      <c r="G368" s="84" t="b">
        <v>0</v>
      </c>
    </row>
    <row r="369" spans="1:7" ht="15">
      <c r="A369" s="84" t="s">
        <v>2451</v>
      </c>
      <c r="B369" s="84">
        <v>4</v>
      </c>
      <c r="C369" s="118">
        <v>0.009168075237792214</v>
      </c>
      <c r="D369" s="84" t="s">
        <v>2319</v>
      </c>
      <c r="E369" s="84" t="b">
        <v>0</v>
      </c>
      <c r="F369" s="84" t="b">
        <v>0</v>
      </c>
      <c r="G369" s="84" t="b">
        <v>0</v>
      </c>
    </row>
    <row r="370" spans="1:7" ht="15">
      <c r="A370" s="84" t="s">
        <v>2452</v>
      </c>
      <c r="B370" s="84">
        <v>4</v>
      </c>
      <c r="C370" s="118">
        <v>0.010278641785421547</v>
      </c>
      <c r="D370" s="84" t="s">
        <v>2319</v>
      </c>
      <c r="E370" s="84" t="b">
        <v>0</v>
      </c>
      <c r="F370" s="84" t="b">
        <v>0</v>
      </c>
      <c r="G370" s="84" t="b">
        <v>0</v>
      </c>
    </row>
    <row r="371" spans="1:7" ht="15">
      <c r="A371" s="84" t="s">
        <v>2413</v>
      </c>
      <c r="B371" s="84">
        <v>4</v>
      </c>
      <c r="C371" s="118">
        <v>0.009168075237792214</v>
      </c>
      <c r="D371" s="84" t="s">
        <v>2319</v>
      </c>
      <c r="E371" s="84" t="b">
        <v>0</v>
      </c>
      <c r="F371" s="84" t="b">
        <v>0</v>
      </c>
      <c r="G371" s="84" t="b">
        <v>0</v>
      </c>
    </row>
    <row r="372" spans="1:7" ht="15">
      <c r="A372" s="84" t="s">
        <v>2453</v>
      </c>
      <c r="B372" s="84">
        <v>3</v>
      </c>
      <c r="C372" s="118">
        <v>0.008882923066104036</v>
      </c>
      <c r="D372" s="84" t="s">
        <v>2319</v>
      </c>
      <c r="E372" s="84" t="b">
        <v>0</v>
      </c>
      <c r="F372" s="84" t="b">
        <v>0</v>
      </c>
      <c r="G372" s="84" t="b">
        <v>0</v>
      </c>
    </row>
    <row r="373" spans="1:7" ht="15">
      <c r="A373" s="84" t="s">
        <v>2454</v>
      </c>
      <c r="B373" s="84">
        <v>3</v>
      </c>
      <c r="C373" s="118">
        <v>0.01088978970386391</v>
      </c>
      <c r="D373" s="84" t="s">
        <v>2319</v>
      </c>
      <c r="E373" s="84" t="b">
        <v>0</v>
      </c>
      <c r="F373" s="84" t="b">
        <v>0</v>
      </c>
      <c r="G373" s="84" t="b">
        <v>0</v>
      </c>
    </row>
    <row r="374" spans="1:7" ht="15">
      <c r="A374" s="84" t="s">
        <v>2455</v>
      </c>
      <c r="B374" s="84">
        <v>3</v>
      </c>
      <c r="C374" s="118">
        <v>0.01088978970386391</v>
      </c>
      <c r="D374" s="84" t="s">
        <v>2319</v>
      </c>
      <c r="E374" s="84" t="b">
        <v>0</v>
      </c>
      <c r="F374" s="84" t="b">
        <v>0</v>
      </c>
      <c r="G374" s="84" t="b">
        <v>0</v>
      </c>
    </row>
    <row r="375" spans="1:7" ht="15">
      <c r="A375" s="84" t="s">
        <v>2456</v>
      </c>
      <c r="B375" s="84">
        <v>3</v>
      </c>
      <c r="C375" s="118">
        <v>0.007708981339066161</v>
      </c>
      <c r="D375" s="84" t="s">
        <v>2319</v>
      </c>
      <c r="E375" s="84" t="b">
        <v>0</v>
      </c>
      <c r="F375" s="84" t="b">
        <v>0</v>
      </c>
      <c r="G375" s="84" t="b">
        <v>0</v>
      </c>
    </row>
    <row r="376" spans="1:7" ht="15">
      <c r="A376" s="84" t="s">
        <v>330</v>
      </c>
      <c r="B376" s="84">
        <v>3</v>
      </c>
      <c r="C376" s="118">
        <v>0.007708981339066161</v>
      </c>
      <c r="D376" s="84" t="s">
        <v>2319</v>
      </c>
      <c r="E376" s="84" t="b">
        <v>0</v>
      </c>
      <c r="F376" s="84" t="b">
        <v>0</v>
      </c>
      <c r="G376" s="84" t="b">
        <v>0</v>
      </c>
    </row>
    <row r="377" spans="1:7" ht="15">
      <c r="A377" s="84" t="s">
        <v>3075</v>
      </c>
      <c r="B377" s="84">
        <v>3</v>
      </c>
      <c r="C377" s="118">
        <v>0.007708981339066161</v>
      </c>
      <c r="D377" s="84" t="s">
        <v>2319</v>
      </c>
      <c r="E377" s="84" t="b">
        <v>0</v>
      </c>
      <c r="F377" s="84" t="b">
        <v>0</v>
      </c>
      <c r="G377" s="84" t="b">
        <v>0</v>
      </c>
    </row>
    <row r="378" spans="1:7" ht="15">
      <c r="A378" s="84" t="s">
        <v>3076</v>
      </c>
      <c r="B378" s="84">
        <v>3</v>
      </c>
      <c r="C378" s="118">
        <v>0.007708981339066161</v>
      </c>
      <c r="D378" s="84" t="s">
        <v>2319</v>
      </c>
      <c r="E378" s="84" t="b">
        <v>0</v>
      </c>
      <c r="F378" s="84" t="b">
        <v>0</v>
      </c>
      <c r="G378" s="84" t="b">
        <v>0</v>
      </c>
    </row>
    <row r="379" spans="1:7" ht="15">
      <c r="A379" s="84" t="s">
        <v>3067</v>
      </c>
      <c r="B379" s="84">
        <v>3</v>
      </c>
      <c r="C379" s="118">
        <v>0.01088978970386391</v>
      </c>
      <c r="D379" s="84" t="s">
        <v>2319</v>
      </c>
      <c r="E379" s="84" t="b">
        <v>0</v>
      </c>
      <c r="F379" s="84" t="b">
        <v>0</v>
      </c>
      <c r="G379" s="84" t="b">
        <v>0</v>
      </c>
    </row>
    <row r="380" spans="1:7" ht="15">
      <c r="A380" s="84" t="s">
        <v>3143</v>
      </c>
      <c r="B380" s="84">
        <v>2</v>
      </c>
      <c r="C380" s="118">
        <v>0.005921948710736024</v>
      </c>
      <c r="D380" s="84" t="s">
        <v>2319</v>
      </c>
      <c r="E380" s="84" t="b">
        <v>0</v>
      </c>
      <c r="F380" s="84" t="b">
        <v>0</v>
      </c>
      <c r="G380" s="84" t="b">
        <v>0</v>
      </c>
    </row>
    <row r="381" spans="1:7" ht="15">
      <c r="A381" s="84" t="s">
        <v>3122</v>
      </c>
      <c r="B381" s="84">
        <v>2</v>
      </c>
      <c r="C381" s="118">
        <v>0.005921948710736024</v>
      </c>
      <c r="D381" s="84" t="s">
        <v>2319</v>
      </c>
      <c r="E381" s="84" t="b">
        <v>0</v>
      </c>
      <c r="F381" s="84" t="b">
        <v>0</v>
      </c>
      <c r="G381" s="84" t="b">
        <v>0</v>
      </c>
    </row>
    <row r="382" spans="1:7" ht="15">
      <c r="A382" s="84" t="s">
        <v>3112</v>
      </c>
      <c r="B382" s="84">
        <v>2</v>
      </c>
      <c r="C382" s="118">
        <v>0.005921948710736024</v>
      </c>
      <c r="D382" s="84" t="s">
        <v>2319</v>
      </c>
      <c r="E382" s="84" t="b">
        <v>0</v>
      </c>
      <c r="F382" s="84" t="b">
        <v>0</v>
      </c>
      <c r="G382" s="84" t="b">
        <v>0</v>
      </c>
    </row>
    <row r="383" spans="1:7" ht="15">
      <c r="A383" s="84" t="s">
        <v>3153</v>
      </c>
      <c r="B383" s="84">
        <v>2</v>
      </c>
      <c r="C383" s="118">
        <v>0.007259859802575939</v>
      </c>
      <c r="D383" s="84" t="s">
        <v>2319</v>
      </c>
      <c r="E383" s="84" t="b">
        <v>0</v>
      </c>
      <c r="F383" s="84" t="b">
        <v>0</v>
      </c>
      <c r="G383" s="84" t="b">
        <v>0</v>
      </c>
    </row>
    <row r="384" spans="1:7" ht="15">
      <c r="A384" s="84" t="s">
        <v>3111</v>
      </c>
      <c r="B384" s="84">
        <v>2</v>
      </c>
      <c r="C384" s="118">
        <v>0.005921948710736024</v>
      </c>
      <c r="D384" s="84" t="s">
        <v>2319</v>
      </c>
      <c r="E384" s="84" t="b">
        <v>0</v>
      </c>
      <c r="F384" s="84" t="b">
        <v>0</v>
      </c>
      <c r="G384" s="84" t="b">
        <v>0</v>
      </c>
    </row>
    <row r="385" spans="1:7" ht="15">
      <c r="A385" s="84" t="s">
        <v>3114</v>
      </c>
      <c r="B385" s="84">
        <v>2</v>
      </c>
      <c r="C385" s="118">
        <v>0.005921948710736024</v>
      </c>
      <c r="D385" s="84" t="s">
        <v>2319</v>
      </c>
      <c r="E385" s="84" t="b">
        <v>0</v>
      </c>
      <c r="F385" s="84" t="b">
        <v>0</v>
      </c>
      <c r="G385" s="84" t="b">
        <v>0</v>
      </c>
    </row>
    <row r="386" spans="1:7" ht="15">
      <c r="A386" s="84" t="s">
        <v>3123</v>
      </c>
      <c r="B386" s="84">
        <v>2</v>
      </c>
      <c r="C386" s="118">
        <v>0.005921948710736024</v>
      </c>
      <c r="D386" s="84" t="s">
        <v>2319</v>
      </c>
      <c r="E386" s="84" t="b">
        <v>0</v>
      </c>
      <c r="F386" s="84" t="b">
        <v>0</v>
      </c>
      <c r="G386" s="84" t="b">
        <v>0</v>
      </c>
    </row>
    <row r="387" spans="1:7" ht="15">
      <c r="A387" s="84" t="s">
        <v>3110</v>
      </c>
      <c r="B387" s="84">
        <v>2</v>
      </c>
      <c r="C387" s="118">
        <v>0.005921948710736024</v>
      </c>
      <c r="D387" s="84" t="s">
        <v>2319</v>
      </c>
      <c r="E387" s="84" t="b">
        <v>0</v>
      </c>
      <c r="F387" s="84" t="b">
        <v>0</v>
      </c>
      <c r="G387" s="84" t="b">
        <v>0</v>
      </c>
    </row>
    <row r="388" spans="1:7" ht="15">
      <c r="A388" s="84" t="s">
        <v>3140</v>
      </c>
      <c r="B388" s="84">
        <v>2</v>
      </c>
      <c r="C388" s="118">
        <v>0.007259859802575939</v>
      </c>
      <c r="D388" s="84" t="s">
        <v>2319</v>
      </c>
      <c r="E388" s="84" t="b">
        <v>0</v>
      </c>
      <c r="F388" s="84" t="b">
        <v>0</v>
      </c>
      <c r="G388" s="84" t="b">
        <v>0</v>
      </c>
    </row>
    <row r="389" spans="1:7" ht="15">
      <c r="A389" s="84" t="s">
        <v>3141</v>
      </c>
      <c r="B389" s="84">
        <v>2</v>
      </c>
      <c r="C389" s="118">
        <v>0.007259859802575939</v>
      </c>
      <c r="D389" s="84" t="s">
        <v>2319</v>
      </c>
      <c r="E389" s="84" t="b">
        <v>0</v>
      </c>
      <c r="F389" s="84" t="b">
        <v>0</v>
      </c>
      <c r="G389" s="84" t="b">
        <v>0</v>
      </c>
    </row>
    <row r="390" spans="1:7" ht="15">
      <c r="A390" s="84" t="s">
        <v>3142</v>
      </c>
      <c r="B390" s="84">
        <v>2</v>
      </c>
      <c r="C390" s="118">
        <v>0.007259859802575939</v>
      </c>
      <c r="D390" s="84" t="s">
        <v>2319</v>
      </c>
      <c r="E390" s="84" t="b">
        <v>0</v>
      </c>
      <c r="F390" s="84" t="b">
        <v>0</v>
      </c>
      <c r="G390" s="84" t="b">
        <v>0</v>
      </c>
    </row>
    <row r="391" spans="1:7" ht="15">
      <c r="A391" s="84" t="s">
        <v>3144</v>
      </c>
      <c r="B391" s="84">
        <v>2</v>
      </c>
      <c r="C391" s="118">
        <v>0.007259859802575939</v>
      </c>
      <c r="D391" s="84" t="s">
        <v>2319</v>
      </c>
      <c r="E391" s="84" t="b">
        <v>0</v>
      </c>
      <c r="F391" s="84" t="b">
        <v>0</v>
      </c>
      <c r="G391" s="84" t="b">
        <v>0</v>
      </c>
    </row>
    <row r="392" spans="1:7" ht="15">
      <c r="A392" s="84" t="s">
        <v>3145</v>
      </c>
      <c r="B392" s="84">
        <v>2</v>
      </c>
      <c r="C392" s="118">
        <v>0.007259859802575939</v>
      </c>
      <c r="D392" s="84" t="s">
        <v>2319</v>
      </c>
      <c r="E392" s="84" t="b">
        <v>0</v>
      </c>
      <c r="F392" s="84" t="b">
        <v>0</v>
      </c>
      <c r="G392" s="84" t="b">
        <v>0</v>
      </c>
    </row>
    <row r="393" spans="1:7" ht="15">
      <c r="A393" s="84" t="s">
        <v>3124</v>
      </c>
      <c r="B393" s="84">
        <v>2</v>
      </c>
      <c r="C393" s="118">
        <v>0.005921948710736024</v>
      </c>
      <c r="D393" s="84" t="s">
        <v>2319</v>
      </c>
      <c r="E393" s="84" t="b">
        <v>0</v>
      </c>
      <c r="F393" s="84" t="b">
        <v>0</v>
      </c>
      <c r="G393" s="84" t="b">
        <v>0</v>
      </c>
    </row>
    <row r="394" spans="1:7" ht="15">
      <c r="A394" s="84" t="s">
        <v>2956</v>
      </c>
      <c r="B394" s="84">
        <v>2</v>
      </c>
      <c r="C394" s="118">
        <v>0.007259859802575939</v>
      </c>
      <c r="D394" s="84" t="s">
        <v>2319</v>
      </c>
      <c r="E394" s="84" t="b">
        <v>0</v>
      </c>
      <c r="F394" s="84" t="b">
        <v>0</v>
      </c>
      <c r="G394" s="84" t="b">
        <v>0</v>
      </c>
    </row>
    <row r="395" spans="1:7" ht="15">
      <c r="A395" s="84" t="s">
        <v>3127</v>
      </c>
      <c r="B395" s="84">
        <v>2</v>
      </c>
      <c r="C395" s="118">
        <v>0.005921948710736024</v>
      </c>
      <c r="D395" s="84" t="s">
        <v>2319</v>
      </c>
      <c r="E395" s="84" t="b">
        <v>0</v>
      </c>
      <c r="F395" s="84" t="b">
        <v>0</v>
      </c>
      <c r="G395" s="84" t="b">
        <v>0</v>
      </c>
    </row>
    <row r="396" spans="1:7" ht="15">
      <c r="A396" s="84" t="s">
        <v>3125</v>
      </c>
      <c r="B396" s="84">
        <v>2</v>
      </c>
      <c r="C396" s="118">
        <v>0.007259859802575939</v>
      </c>
      <c r="D396" s="84" t="s">
        <v>2319</v>
      </c>
      <c r="E396" s="84" t="b">
        <v>0</v>
      </c>
      <c r="F396" s="84" t="b">
        <v>0</v>
      </c>
      <c r="G396" s="84" t="b">
        <v>0</v>
      </c>
    </row>
    <row r="397" spans="1:7" ht="15">
      <c r="A397" s="84" t="s">
        <v>3126</v>
      </c>
      <c r="B397" s="84">
        <v>2</v>
      </c>
      <c r="C397" s="118">
        <v>0.007259859802575939</v>
      </c>
      <c r="D397" s="84" t="s">
        <v>2319</v>
      </c>
      <c r="E397" s="84" t="b">
        <v>0</v>
      </c>
      <c r="F397" s="84" t="b">
        <v>0</v>
      </c>
      <c r="G397" s="84" t="b">
        <v>0</v>
      </c>
    </row>
    <row r="398" spans="1:7" ht="15">
      <c r="A398" s="84" t="s">
        <v>3120</v>
      </c>
      <c r="B398" s="84">
        <v>2</v>
      </c>
      <c r="C398" s="118">
        <v>0.007259859802575939</v>
      </c>
      <c r="D398" s="84" t="s">
        <v>2319</v>
      </c>
      <c r="E398" s="84" t="b">
        <v>0</v>
      </c>
      <c r="F398" s="84" t="b">
        <v>0</v>
      </c>
      <c r="G398" s="84" t="b">
        <v>0</v>
      </c>
    </row>
    <row r="399" spans="1:7" ht="15">
      <c r="A399" s="84" t="s">
        <v>3121</v>
      </c>
      <c r="B399" s="84">
        <v>2</v>
      </c>
      <c r="C399" s="118">
        <v>0.007259859802575939</v>
      </c>
      <c r="D399" s="84" t="s">
        <v>2319</v>
      </c>
      <c r="E399" s="84" t="b">
        <v>0</v>
      </c>
      <c r="F399" s="84" t="b">
        <v>0</v>
      </c>
      <c r="G399" s="84" t="b">
        <v>0</v>
      </c>
    </row>
    <row r="400" spans="1:7" ht="15">
      <c r="A400" s="84" t="s">
        <v>3115</v>
      </c>
      <c r="B400" s="84">
        <v>2</v>
      </c>
      <c r="C400" s="118">
        <v>0.007259859802575939</v>
      </c>
      <c r="D400" s="84" t="s">
        <v>2319</v>
      </c>
      <c r="E400" s="84" t="b">
        <v>0</v>
      </c>
      <c r="F400" s="84" t="b">
        <v>0</v>
      </c>
      <c r="G400" s="84" t="b">
        <v>0</v>
      </c>
    </row>
    <row r="401" spans="1:7" ht="15">
      <c r="A401" s="84" t="s">
        <v>3113</v>
      </c>
      <c r="B401" s="84">
        <v>2</v>
      </c>
      <c r="C401" s="118">
        <v>0.007259859802575939</v>
      </c>
      <c r="D401" s="84" t="s">
        <v>2319</v>
      </c>
      <c r="E401" s="84" t="b">
        <v>0</v>
      </c>
      <c r="F401" s="84" t="b">
        <v>0</v>
      </c>
      <c r="G401" s="84" t="b">
        <v>0</v>
      </c>
    </row>
    <row r="402" spans="1:7" ht="15">
      <c r="A402" s="84" t="s">
        <v>2445</v>
      </c>
      <c r="B402" s="84">
        <v>32</v>
      </c>
      <c r="C402" s="118">
        <v>0.037671467492097724</v>
      </c>
      <c r="D402" s="84" t="s">
        <v>2320</v>
      </c>
      <c r="E402" s="84" t="b">
        <v>0</v>
      </c>
      <c r="F402" s="84" t="b">
        <v>0</v>
      </c>
      <c r="G402" s="84" t="b">
        <v>0</v>
      </c>
    </row>
    <row r="403" spans="1:7" ht="15">
      <c r="A403" s="84" t="s">
        <v>2458</v>
      </c>
      <c r="B403" s="84">
        <v>20</v>
      </c>
      <c r="C403" s="118">
        <v>0.0023958016958434136</v>
      </c>
      <c r="D403" s="84" t="s">
        <v>2320</v>
      </c>
      <c r="E403" s="84" t="b">
        <v>0</v>
      </c>
      <c r="F403" s="84" t="b">
        <v>0</v>
      </c>
      <c r="G403" s="84" t="b">
        <v>0</v>
      </c>
    </row>
    <row r="404" spans="1:7" ht="15">
      <c r="A404" s="84" t="s">
        <v>2459</v>
      </c>
      <c r="B404" s="84">
        <v>20</v>
      </c>
      <c r="C404" s="118">
        <v>0.0023958016958434136</v>
      </c>
      <c r="D404" s="84" t="s">
        <v>2320</v>
      </c>
      <c r="E404" s="84" t="b">
        <v>0</v>
      </c>
      <c r="F404" s="84" t="b">
        <v>0</v>
      </c>
      <c r="G404" s="84" t="b">
        <v>0</v>
      </c>
    </row>
    <row r="405" spans="1:7" ht="15">
      <c r="A405" s="84" t="s">
        <v>2447</v>
      </c>
      <c r="B405" s="84">
        <v>19</v>
      </c>
      <c r="C405" s="118">
        <v>0.0029163315800556184</v>
      </c>
      <c r="D405" s="84" t="s">
        <v>2320</v>
      </c>
      <c r="E405" s="84" t="b">
        <v>0</v>
      </c>
      <c r="F405" s="84" t="b">
        <v>0</v>
      </c>
      <c r="G405" s="84" t="b">
        <v>0</v>
      </c>
    </row>
    <row r="406" spans="1:7" ht="15">
      <c r="A406" s="84" t="s">
        <v>2460</v>
      </c>
      <c r="B406" s="84">
        <v>16</v>
      </c>
      <c r="C406" s="118">
        <v>0.004262420794086082</v>
      </c>
      <c r="D406" s="84" t="s">
        <v>2320</v>
      </c>
      <c r="E406" s="84" t="b">
        <v>0</v>
      </c>
      <c r="F406" s="84" t="b">
        <v>0</v>
      </c>
      <c r="G406" s="84" t="b">
        <v>0</v>
      </c>
    </row>
    <row r="407" spans="1:7" ht="15">
      <c r="A407" s="84" t="s">
        <v>2461</v>
      </c>
      <c r="B407" s="84">
        <v>16</v>
      </c>
      <c r="C407" s="118">
        <v>0.004262420794086082</v>
      </c>
      <c r="D407" s="84" t="s">
        <v>2320</v>
      </c>
      <c r="E407" s="84" t="b">
        <v>0</v>
      </c>
      <c r="F407" s="84" t="b">
        <v>0</v>
      </c>
      <c r="G407" s="84" t="b">
        <v>0</v>
      </c>
    </row>
    <row r="408" spans="1:7" ht="15">
      <c r="A408" s="84" t="s">
        <v>2462</v>
      </c>
      <c r="B408" s="84">
        <v>15</v>
      </c>
      <c r="C408" s="118">
        <v>0.004632072223659413</v>
      </c>
      <c r="D408" s="84" t="s">
        <v>2320</v>
      </c>
      <c r="E408" s="84" t="b">
        <v>0</v>
      </c>
      <c r="F408" s="84" t="b">
        <v>0</v>
      </c>
      <c r="G408" s="84" t="b">
        <v>0</v>
      </c>
    </row>
    <row r="409" spans="1:7" ht="15">
      <c r="A409" s="84" t="s">
        <v>2463</v>
      </c>
      <c r="B409" s="84">
        <v>15</v>
      </c>
      <c r="C409" s="118">
        <v>0.005312024342663418</v>
      </c>
      <c r="D409" s="84" t="s">
        <v>2320</v>
      </c>
      <c r="E409" s="84" t="b">
        <v>0</v>
      </c>
      <c r="F409" s="84" t="b">
        <v>0</v>
      </c>
      <c r="G409" s="84" t="b">
        <v>0</v>
      </c>
    </row>
    <row r="410" spans="1:7" ht="15">
      <c r="A410" s="84" t="s">
        <v>2449</v>
      </c>
      <c r="B410" s="84">
        <v>14</v>
      </c>
      <c r="C410" s="118">
        <v>0.004957889386485856</v>
      </c>
      <c r="D410" s="84" t="s">
        <v>2320</v>
      </c>
      <c r="E410" s="84" t="b">
        <v>0</v>
      </c>
      <c r="F410" s="84" t="b">
        <v>0</v>
      </c>
      <c r="G410" s="84" t="b">
        <v>0</v>
      </c>
    </row>
    <row r="411" spans="1:7" ht="15">
      <c r="A411" s="84" t="s">
        <v>2464</v>
      </c>
      <c r="B411" s="84">
        <v>14</v>
      </c>
      <c r="C411" s="118">
        <v>0.004957889386485856</v>
      </c>
      <c r="D411" s="84" t="s">
        <v>2320</v>
      </c>
      <c r="E411" s="84" t="b">
        <v>0</v>
      </c>
      <c r="F411" s="84" t="b">
        <v>0</v>
      </c>
      <c r="G411" s="84" t="b">
        <v>0</v>
      </c>
    </row>
    <row r="412" spans="1:7" ht="15">
      <c r="A412" s="84" t="s">
        <v>2963</v>
      </c>
      <c r="B412" s="84">
        <v>12</v>
      </c>
      <c r="C412" s="118">
        <v>0.005464992356986043</v>
      </c>
      <c r="D412" s="84" t="s">
        <v>2320</v>
      </c>
      <c r="E412" s="84" t="b">
        <v>0</v>
      </c>
      <c r="F412" s="84" t="b">
        <v>0</v>
      </c>
      <c r="G412" s="84" t="b">
        <v>0</v>
      </c>
    </row>
    <row r="413" spans="1:7" ht="15">
      <c r="A413" s="84" t="s">
        <v>2500</v>
      </c>
      <c r="B413" s="84">
        <v>12</v>
      </c>
      <c r="C413" s="118">
        <v>0.005464992356986043</v>
      </c>
      <c r="D413" s="84" t="s">
        <v>2320</v>
      </c>
      <c r="E413" s="84" t="b">
        <v>0</v>
      </c>
      <c r="F413" s="84" t="b">
        <v>0</v>
      </c>
      <c r="G413" s="84" t="b">
        <v>0</v>
      </c>
    </row>
    <row r="414" spans="1:7" ht="15">
      <c r="A414" s="84" t="s">
        <v>2499</v>
      </c>
      <c r="B414" s="84">
        <v>11</v>
      </c>
      <c r="C414" s="118">
        <v>0.00563843286246171</v>
      </c>
      <c r="D414" s="84" t="s">
        <v>2320</v>
      </c>
      <c r="E414" s="84" t="b">
        <v>0</v>
      </c>
      <c r="F414" s="84" t="b">
        <v>0</v>
      </c>
      <c r="G414" s="84" t="b">
        <v>0</v>
      </c>
    </row>
    <row r="415" spans="1:7" ht="15">
      <c r="A415" s="84" t="s">
        <v>2965</v>
      </c>
      <c r="B415" s="84">
        <v>11</v>
      </c>
      <c r="C415" s="118">
        <v>0.00563843286246171</v>
      </c>
      <c r="D415" s="84" t="s">
        <v>2320</v>
      </c>
      <c r="E415" s="84" t="b">
        <v>0</v>
      </c>
      <c r="F415" s="84" t="b">
        <v>0</v>
      </c>
      <c r="G415" s="84" t="b">
        <v>0</v>
      </c>
    </row>
    <row r="416" spans="1:7" ht="15">
      <c r="A416" s="84" t="s">
        <v>2966</v>
      </c>
      <c r="B416" s="84">
        <v>11</v>
      </c>
      <c r="C416" s="118">
        <v>0.00563843286246171</v>
      </c>
      <c r="D416" s="84" t="s">
        <v>2320</v>
      </c>
      <c r="E416" s="84" t="b">
        <v>0</v>
      </c>
      <c r="F416" s="84" t="b">
        <v>0</v>
      </c>
      <c r="G416" s="84" t="b">
        <v>0</v>
      </c>
    </row>
    <row r="417" spans="1:7" ht="15">
      <c r="A417" s="84" t="s">
        <v>2480</v>
      </c>
      <c r="B417" s="84">
        <v>11</v>
      </c>
      <c r="C417" s="118">
        <v>0.00563843286246171</v>
      </c>
      <c r="D417" s="84" t="s">
        <v>2320</v>
      </c>
      <c r="E417" s="84" t="b">
        <v>0</v>
      </c>
      <c r="F417" s="84" t="b">
        <v>0</v>
      </c>
      <c r="G417" s="84" t="b">
        <v>0</v>
      </c>
    </row>
    <row r="418" spans="1:7" ht="15">
      <c r="A418" s="84" t="s">
        <v>2962</v>
      </c>
      <c r="B418" s="84">
        <v>11</v>
      </c>
      <c r="C418" s="118">
        <v>0.00563843286246171</v>
      </c>
      <c r="D418" s="84" t="s">
        <v>2320</v>
      </c>
      <c r="E418" s="84" t="b">
        <v>0</v>
      </c>
      <c r="F418" s="84" t="b">
        <v>0</v>
      </c>
      <c r="G418" s="84" t="b">
        <v>0</v>
      </c>
    </row>
    <row r="419" spans="1:7" ht="15">
      <c r="A419" s="84" t="s">
        <v>2949</v>
      </c>
      <c r="B419" s="84">
        <v>11</v>
      </c>
      <c r="C419" s="118">
        <v>0.00563843286246171</v>
      </c>
      <c r="D419" s="84" t="s">
        <v>2320</v>
      </c>
      <c r="E419" s="84" t="b">
        <v>0</v>
      </c>
      <c r="F419" s="84" t="b">
        <v>0</v>
      </c>
      <c r="G419" s="84" t="b">
        <v>0</v>
      </c>
    </row>
    <row r="420" spans="1:7" ht="15">
      <c r="A420" s="84" t="s">
        <v>2967</v>
      </c>
      <c r="B420" s="84">
        <v>11</v>
      </c>
      <c r="C420" s="118">
        <v>0.00563843286246171</v>
      </c>
      <c r="D420" s="84" t="s">
        <v>2320</v>
      </c>
      <c r="E420" s="84" t="b">
        <v>0</v>
      </c>
      <c r="F420" s="84" t="b">
        <v>0</v>
      </c>
      <c r="G420" s="84" t="b">
        <v>0</v>
      </c>
    </row>
    <row r="421" spans="1:7" ht="15">
      <c r="A421" s="84" t="s">
        <v>2655</v>
      </c>
      <c r="B421" s="84">
        <v>11</v>
      </c>
      <c r="C421" s="118">
        <v>0.00563843286246171</v>
      </c>
      <c r="D421" s="84" t="s">
        <v>2320</v>
      </c>
      <c r="E421" s="84" t="b">
        <v>0</v>
      </c>
      <c r="F421" s="84" t="b">
        <v>0</v>
      </c>
      <c r="G421" s="84" t="b">
        <v>0</v>
      </c>
    </row>
    <row r="422" spans="1:7" ht="15">
      <c r="A422" s="84" t="s">
        <v>2968</v>
      </c>
      <c r="B422" s="84">
        <v>11</v>
      </c>
      <c r="C422" s="118">
        <v>0.00563843286246171</v>
      </c>
      <c r="D422" s="84" t="s">
        <v>2320</v>
      </c>
      <c r="E422" s="84" t="b">
        <v>0</v>
      </c>
      <c r="F422" s="84" t="b">
        <v>0</v>
      </c>
      <c r="G422" s="84" t="b">
        <v>0</v>
      </c>
    </row>
    <row r="423" spans="1:7" ht="15">
      <c r="A423" s="84" t="s">
        <v>2969</v>
      </c>
      <c r="B423" s="84">
        <v>11</v>
      </c>
      <c r="C423" s="118">
        <v>0.00563843286246171</v>
      </c>
      <c r="D423" s="84" t="s">
        <v>2320</v>
      </c>
      <c r="E423" s="84" t="b">
        <v>0</v>
      </c>
      <c r="F423" s="84" t="b">
        <v>0</v>
      </c>
      <c r="G423" s="84" t="b">
        <v>0</v>
      </c>
    </row>
    <row r="424" spans="1:7" ht="15">
      <c r="A424" s="84" t="s">
        <v>2970</v>
      </c>
      <c r="B424" s="84">
        <v>11</v>
      </c>
      <c r="C424" s="118">
        <v>0.00563843286246171</v>
      </c>
      <c r="D424" s="84" t="s">
        <v>2320</v>
      </c>
      <c r="E424" s="84" t="b">
        <v>0</v>
      </c>
      <c r="F424" s="84" t="b">
        <v>0</v>
      </c>
      <c r="G424" s="84" t="b">
        <v>0</v>
      </c>
    </row>
    <row r="425" spans="1:7" ht="15">
      <c r="A425" s="84" t="s">
        <v>2971</v>
      </c>
      <c r="B425" s="84">
        <v>11</v>
      </c>
      <c r="C425" s="118">
        <v>0.00563843286246171</v>
      </c>
      <c r="D425" s="84" t="s">
        <v>2320</v>
      </c>
      <c r="E425" s="84" t="b">
        <v>0</v>
      </c>
      <c r="F425" s="84" t="b">
        <v>0</v>
      </c>
      <c r="G425" s="84" t="b">
        <v>0</v>
      </c>
    </row>
    <row r="426" spans="1:7" ht="15">
      <c r="A426" s="84" t="s">
        <v>2964</v>
      </c>
      <c r="B426" s="84">
        <v>11</v>
      </c>
      <c r="C426" s="118">
        <v>0.00563843286246171</v>
      </c>
      <c r="D426" s="84" t="s">
        <v>2320</v>
      </c>
      <c r="E426" s="84" t="b">
        <v>0</v>
      </c>
      <c r="F426" s="84" t="b">
        <v>0</v>
      </c>
      <c r="G426" s="84" t="b">
        <v>0</v>
      </c>
    </row>
    <row r="427" spans="1:7" ht="15">
      <c r="A427" s="84" t="s">
        <v>366</v>
      </c>
      <c r="B427" s="84">
        <v>10</v>
      </c>
      <c r="C427" s="118">
        <v>0.0057520611454100765</v>
      </c>
      <c r="D427" s="84" t="s">
        <v>2320</v>
      </c>
      <c r="E427" s="84" t="b">
        <v>0</v>
      </c>
      <c r="F427" s="84" t="b">
        <v>0</v>
      </c>
      <c r="G427" s="84" t="b">
        <v>0</v>
      </c>
    </row>
    <row r="428" spans="1:7" ht="15">
      <c r="A428" s="84" t="s">
        <v>2959</v>
      </c>
      <c r="B428" s="84">
        <v>10</v>
      </c>
      <c r="C428" s="118">
        <v>0.0057520611454100765</v>
      </c>
      <c r="D428" s="84" t="s">
        <v>2320</v>
      </c>
      <c r="E428" s="84" t="b">
        <v>0</v>
      </c>
      <c r="F428" s="84" t="b">
        <v>0</v>
      </c>
      <c r="G428" s="84" t="b">
        <v>0</v>
      </c>
    </row>
    <row r="429" spans="1:7" ht="15">
      <c r="A429" s="84" t="s">
        <v>2960</v>
      </c>
      <c r="B429" s="84">
        <v>10</v>
      </c>
      <c r="C429" s="118">
        <v>0.0057520611454100765</v>
      </c>
      <c r="D429" s="84" t="s">
        <v>2320</v>
      </c>
      <c r="E429" s="84" t="b">
        <v>0</v>
      </c>
      <c r="F429" s="84" t="b">
        <v>0</v>
      </c>
      <c r="G429" s="84" t="b">
        <v>0</v>
      </c>
    </row>
    <row r="430" spans="1:7" ht="15">
      <c r="A430" s="84" t="s">
        <v>2446</v>
      </c>
      <c r="B430" s="84">
        <v>10</v>
      </c>
      <c r="C430" s="118">
        <v>0.01177233359128054</v>
      </c>
      <c r="D430" s="84" t="s">
        <v>2320</v>
      </c>
      <c r="E430" s="84" t="b">
        <v>0</v>
      </c>
      <c r="F430" s="84" t="b">
        <v>0</v>
      </c>
      <c r="G430" s="84" t="b">
        <v>0</v>
      </c>
    </row>
    <row r="431" spans="1:7" ht="15">
      <c r="A431" s="84" t="s">
        <v>2992</v>
      </c>
      <c r="B431" s="84">
        <v>9</v>
      </c>
      <c r="C431" s="118">
        <v>0.005799876838805643</v>
      </c>
      <c r="D431" s="84" t="s">
        <v>2320</v>
      </c>
      <c r="E431" s="84" t="b">
        <v>0</v>
      </c>
      <c r="F431" s="84" t="b">
        <v>0</v>
      </c>
      <c r="G431" s="84" t="b">
        <v>0</v>
      </c>
    </row>
    <row r="432" spans="1:7" ht="15">
      <c r="A432" s="84" t="s">
        <v>2947</v>
      </c>
      <c r="B432" s="84">
        <v>9</v>
      </c>
      <c r="C432" s="118">
        <v>0.005799876838805643</v>
      </c>
      <c r="D432" s="84" t="s">
        <v>2320</v>
      </c>
      <c r="E432" s="84" t="b">
        <v>0</v>
      </c>
      <c r="F432" s="84" t="b">
        <v>0</v>
      </c>
      <c r="G432" s="84" t="b">
        <v>0</v>
      </c>
    </row>
    <row r="433" spans="1:7" ht="15">
      <c r="A433" s="84" t="s">
        <v>2502</v>
      </c>
      <c r="B433" s="84">
        <v>9</v>
      </c>
      <c r="C433" s="118">
        <v>0.010595100232152484</v>
      </c>
      <c r="D433" s="84" t="s">
        <v>2320</v>
      </c>
      <c r="E433" s="84" t="b">
        <v>0</v>
      </c>
      <c r="F433" s="84" t="b">
        <v>0</v>
      </c>
      <c r="G433" s="84" t="b">
        <v>0</v>
      </c>
    </row>
    <row r="434" spans="1:7" ht="15">
      <c r="A434" s="84" t="s">
        <v>2945</v>
      </c>
      <c r="B434" s="84">
        <v>8</v>
      </c>
      <c r="C434" s="118">
        <v>0.005774538635033736</v>
      </c>
      <c r="D434" s="84" t="s">
        <v>2320</v>
      </c>
      <c r="E434" s="84" t="b">
        <v>0</v>
      </c>
      <c r="F434" s="84" t="b">
        <v>0</v>
      </c>
      <c r="G434" s="84" t="b">
        <v>0</v>
      </c>
    </row>
    <row r="435" spans="1:7" ht="15">
      <c r="A435" s="84" t="s">
        <v>2946</v>
      </c>
      <c r="B435" s="84">
        <v>8</v>
      </c>
      <c r="C435" s="118">
        <v>0.005774538635033736</v>
      </c>
      <c r="D435" s="84" t="s">
        <v>2320</v>
      </c>
      <c r="E435" s="84" t="b">
        <v>0</v>
      </c>
      <c r="F435" s="84" t="b">
        <v>0</v>
      </c>
      <c r="G435" s="84" t="b">
        <v>0</v>
      </c>
    </row>
    <row r="436" spans="1:7" ht="15">
      <c r="A436" s="84" t="s">
        <v>2444</v>
      </c>
      <c r="B436" s="84">
        <v>8</v>
      </c>
      <c r="C436" s="118">
        <v>0.009417866873024431</v>
      </c>
      <c r="D436" s="84" t="s">
        <v>2320</v>
      </c>
      <c r="E436" s="84" t="b">
        <v>0</v>
      </c>
      <c r="F436" s="84" t="b">
        <v>0</v>
      </c>
      <c r="G436" s="84" t="b">
        <v>0</v>
      </c>
    </row>
    <row r="437" spans="1:7" ht="15">
      <c r="A437" s="84" t="s">
        <v>2503</v>
      </c>
      <c r="B437" s="84">
        <v>8</v>
      </c>
      <c r="C437" s="118">
        <v>0.009417866873024431</v>
      </c>
      <c r="D437" s="84" t="s">
        <v>2320</v>
      </c>
      <c r="E437" s="84" t="b">
        <v>0</v>
      </c>
      <c r="F437" s="84" t="b">
        <v>0</v>
      </c>
      <c r="G437" s="84" t="b">
        <v>0</v>
      </c>
    </row>
    <row r="438" spans="1:7" ht="15">
      <c r="A438" s="84" t="s">
        <v>291</v>
      </c>
      <c r="B438" s="84">
        <v>7</v>
      </c>
      <c r="C438" s="118">
        <v>0.0056668569014847875</v>
      </c>
      <c r="D438" s="84" t="s">
        <v>2320</v>
      </c>
      <c r="E438" s="84" t="b">
        <v>0</v>
      </c>
      <c r="F438" s="84" t="b">
        <v>0</v>
      </c>
      <c r="G438" s="84" t="b">
        <v>0</v>
      </c>
    </row>
    <row r="439" spans="1:7" ht="15">
      <c r="A439" s="84" t="s">
        <v>2961</v>
      </c>
      <c r="B439" s="84">
        <v>7</v>
      </c>
      <c r="C439" s="118">
        <v>0.008240633513896378</v>
      </c>
      <c r="D439" s="84" t="s">
        <v>2320</v>
      </c>
      <c r="E439" s="84" t="b">
        <v>0</v>
      </c>
      <c r="F439" s="84" t="b">
        <v>0</v>
      </c>
      <c r="G439" s="84" t="b">
        <v>0</v>
      </c>
    </row>
    <row r="440" spans="1:7" ht="15">
      <c r="A440" s="84" t="s">
        <v>2953</v>
      </c>
      <c r="B440" s="84">
        <v>7</v>
      </c>
      <c r="C440" s="118">
        <v>0.008240633513896378</v>
      </c>
      <c r="D440" s="84" t="s">
        <v>2320</v>
      </c>
      <c r="E440" s="84" t="b">
        <v>0</v>
      </c>
      <c r="F440" s="84" t="b">
        <v>0</v>
      </c>
      <c r="G440" s="84" t="b">
        <v>0</v>
      </c>
    </row>
    <row r="441" spans="1:7" ht="15">
      <c r="A441" s="84" t="s">
        <v>2411</v>
      </c>
      <c r="B441" s="84">
        <v>6</v>
      </c>
      <c r="C441" s="118">
        <v>0.005464992356986043</v>
      </c>
      <c r="D441" s="84" t="s">
        <v>2320</v>
      </c>
      <c r="E441" s="84" t="b">
        <v>0</v>
      </c>
      <c r="F441" s="84" t="b">
        <v>0</v>
      </c>
      <c r="G441" s="84" t="b">
        <v>0</v>
      </c>
    </row>
    <row r="442" spans="1:7" ht="15">
      <c r="A442" s="84" t="s">
        <v>3006</v>
      </c>
      <c r="B442" s="84">
        <v>6</v>
      </c>
      <c r="C442" s="118">
        <v>0.005464992356986043</v>
      </c>
      <c r="D442" s="84" t="s">
        <v>2320</v>
      </c>
      <c r="E442" s="84" t="b">
        <v>0</v>
      </c>
      <c r="F442" s="84" t="b">
        <v>0</v>
      </c>
      <c r="G442" s="84" t="b">
        <v>0</v>
      </c>
    </row>
    <row r="443" spans="1:7" ht="15">
      <c r="A443" s="84" t="s">
        <v>2955</v>
      </c>
      <c r="B443" s="84">
        <v>6</v>
      </c>
      <c r="C443" s="118">
        <v>0.008197488535479065</v>
      </c>
      <c r="D443" s="84" t="s">
        <v>2320</v>
      </c>
      <c r="E443" s="84" t="b">
        <v>0</v>
      </c>
      <c r="F443" s="84" t="b">
        <v>0</v>
      </c>
      <c r="G443" s="84" t="b">
        <v>0</v>
      </c>
    </row>
    <row r="444" spans="1:7" ht="15">
      <c r="A444" s="84" t="s">
        <v>3030</v>
      </c>
      <c r="B444" s="84">
        <v>5</v>
      </c>
      <c r="C444" s="118">
        <v>0.005153110721449222</v>
      </c>
      <c r="D444" s="84" t="s">
        <v>2320</v>
      </c>
      <c r="E444" s="84" t="b">
        <v>0</v>
      </c>
      <c r="F444" s="84" t="b">
        <v>0</v>
      </c>
      <c r="G444" s="84" t="b">
        <v>0</v>
      </c>
    </row>
    <row r="445" spans="1:7" ht="15">
      <c r="A445" s="84" t="s">
        <v>3031</v>
      </c>
      <c r="B445" s="84">
        <v>5</v>
      </c>
      <c r="C445" s="118">
        <v>0.005153110721449222</v>
      </c>
      <c r="D445" s="84" t="s">
        <v>2320</v>
      </c>
      <c r="E445" s="84" t="b">
        <v>0</v>
      </c>
      <c r="F445" s="84" t="b">
        <v>0</v>
      </c>
      <c r="G445" s="84" t="b">
        <v>0</v>
      </c>
    </row>
    <row r="446" spans="1:7" ht="15">
      <c r="A446" s="84" t="s">
        <v>3032</v>
      </c>
      <c r="B446" s="84">
        <v>5</v>
      </c>
      <c r="C446" s="118">
        <v>0.005153110721449222</v>
      </c>
      <c r="D446" s="84" t="s">
        <v>2320</v>
      </c>
      <c r="E446" s="84" t="b">
        <v>0</v>
      </c>
      <c r="F446" s="84" t="b">
        <v>0</v>
      </c>
      <c r="G446" s="84" t="b">
        <v>0</v>
      </c>
    </row>
    <row r="447" spans="1:7" ht="15">
      <c r="A447" s="84" t="s">
        <v>2661</v>
      </c>
      <c r="B447" s="84">
        <v>5</v>
      </c>
      <c r="C447" s="118">
        <v>0.005153110721449222</v>
      </c>
      <c r="D447" s="84" t="s">
        <v>2320</v>
      </c>
      <c r="E447" s="84" t="b">
        <v>0</v>
      </c>
      <c r="F447" s="84" t="b">
        <v>0</v>
      </c>
      <c r="G447" s="84" t="b">
        <v>0</v>
      </c>
    </row>
    <row r="448" spans="1:7" ht="15">
      <c r="A448" s="84" t="s">
        <v>3003</v>
      </c>
      <c r="B448" s="84">
        <v>5</v>
      </c>
      <c r="C448" s="118">
        <v>0.005153110721449222</v>
      </c>
      <c r="D448" s="84" t="s">
        <v>2320</v>
      </c>
      <c r="E448" s="84" t="b">
        <v>0</v>
      </c>
      <c r="F448" s="84" t="b">
        <v>0</v>
      </c>
      <c r="G448" s="84" t="b">
        <v>0</v>
      </c>
    </row>
    <row r="449" spans="1:7" ht="15">
      <c r="A449" s="84" t="s">
        <v>3033</v>
      </c>
      <c r="B449" s="84">
        <v>5</v>
      </c>
      <c r="C449" s="118">
        <v>0.005153110721449222</v>
      </c>
      <c r="D449" s="84" t="s">
        <v>2320</v>
      </c>
      <c r="E449" s="84" t="b">
        <v>0</v>
      </c>
      <c r="F449" s="84" t="b">
        <v>0</v>
      </c>
      <c r="G449" s="84" t="b">
        <v>0</v>
      </c>
    </row>
    <row r="450" spans="1:7" ht="15">
      <c r="A450" s="84" t="s">
        <v>3034</v>
      </c>
      <c r="B450" s="84">
        <v>5</v>
      </c>
      <c r="C450" s="118">
        <v>0.005153110721449222</v>
      </c>
      <c r="D450" s="84" t="s">
        <v>2320</v>
      </c>
      <c r="E450" s="84" t="b">
        <v>0</v>
      </c>
      <c r="F450" s="84" t="b">
        <v>0</v>
      </c>
      <c r="G450" s="84" t="b">
        <v>0</v>
      </c>
    </row>
    <row r="451" spans="1:7" ht="15">
      <c r="A451" s="84" t="s">
        <v>3035</v>
      </c>
      <c r="B451" s="84">
        <v>5</v>
      </c>
      <c r="C451" s="118">
        <v>0.005153110721449222</v>
      </c>
      <c r="D451" s="84" t="s">
        <v>2320</v>
      </c>
      <c r="E451" s="84" t="b">
        <v>0</v>
      </c>
      <c r="F451" s="84" t="b">
        <v>0</v>
      </c>
      <c r="G451" s="84" t="b">
        <v>0</v>
      </c>
    </row>
    <row r="452" spans="1:7" ht="15">
      <c r="A452" s="84" t="s">
        <v>3036</v>
      </c>
      <c r="B452" s="84">
        <v>5</v>
      </c>
      <c r="C452" s="118">
        <v>0.005153110721449222</v>
      </c>
      <c r="D452" s="84" t="s">
        <v>2320</v>
      </c>
      <c r="E452" s="84" t="b">
        <v>0</v>
      </c>
      <c r="F452" s="84" t="b">
        <v>0</v>
      </c>
      <c r="G452" s="84" t="b">
        <v>0</v>
      </c>
    </row>
    <row r="453" spans="1:7" ht="15">
      <c r="A453" s="84" t="s">
        <v>3037</v>
      </c>
      <c r="B453" s="84">
        <v>5</v>
      </c>
      <c r="C453" s="118">
        <v>0.005153110721449222</v>
      </c>
      <c r="D453" s="84" t="s">
        <v>2320</v>
      </c>
      <c r="E453" s="84" t="b">
        <v>0</v>
      </c>
      <c r="F453" s="84" t="b">
        <v>0</v>
      </c>
      <c r="G453" s="84" t="b">
        <v>0</v>
      </c>
    </row>
    <row r="454" spans="1:7" ht="15">
      <c r="A454" s="84" t="s">
        <v>3038</v>
      </c>
      <c r="B454" s="84">
        <v>5</v>
      </c>
      <c r="C454" s="118">
        <v>0.005153110721449222</v>
      </c>
      <c r="D454" s="84" t="s">
        <v>2320</v>
      </c>
      <c r="E454" s="84" t="b">
        <v>0</v>
      </c>
      <c r="F454" s="84" t="b">
        <v>0</v>
      </c>
      <c r="G454" s="84" t="b">
        <v>0</v>
      </c>
    </row>
    <row r="455" spans="1:7" ht="15">
      <c r="A455" s="84" t="s">
        <v>3040</v>
      </c>
      <c r="B455" s="84">
        <v>4</v>
      </c>
      <c r="C455" s="118">
        <v>0.0047089334365122155</v>
      </c>
      <c r="D455" s="84" t="s">
        <v>2320</v>
      </c>
      <c r="E455" s="84" t="b">
        <v>0</v>
      </c>
      <c r="F455" s="84" t="b">
        <v>0</v>
      </c>
      <c r="G455" s="84" t="b">
        <v>0</v>
      </c>
    </row>
    <row r="456" spans="1:7" ht="15">
      <c r="A456" s="84" t="s">
        <v>3041</v>
      </c>
      <c r="B456" s="84">
        <v>4</v>
      </c>
      <c r="C456" s="118">
        <v>0.0047089334365122155</v>
      </c>
      <c r="D456" s="84" t="s">
        <v>2320</v>
      </c>
      <c r="E456" s="84" t="b">
        <v>0</v>
      </c>
      <c r="F456" s="84" t="b">
        <v>0</v>
      </c>
      <c r="G456" s="84" t="b">
        <v>0</v>
      </c>
    </row>
    <row r="457" spans="1:7" ht="15">
      <c r="A457" s="84" t="s">
        <v>3042</v>
      </c>
      <c r="B457" s="84">
        <v>4</v>
      </c>
      <c r="C457" s="118">
        <v>0.0047089334365122155</v>
      </c>
      <c r="D457" s="84" t="s">
        <v>2320</v>
      </c>
      <c r="E457" s="84" t="b">
        <v>0</v>
      </c>
      <c r="F457" s="84" t="b">
        <v>0</v>
      </c>
      <c r="G457" s="84" t="b">
        <v>0</v>
      </c>
    </row>
    <row r="458" spans="1:7" ht="15">
      <c r="A458" s="84" t="s">
        <v>542</v>
      </c>
      <c r="B458" s="84">
        <v>4</v>
      </c>
      <c r="C458" s="118">
        <v>0.0047089334365122155</v>
      </c>
      <c r="D458" s="84" t="s">
        <v>2320</v>
      </c>
      <c r="E458" s="84" t="b">
        <v>0</v>
      </c>
      <c r="F458" s="84" t="b">
        <v>0</v>
      </c>
      <c r="G458" s="84" t="b">
        <v>0</v>
      </c>
    </row>
    <row r="459" spans="1:7" ht="15">
      <c r="A459" s="84" t="s">
        <v>3043</v>
      </c>
      <c r="B459" s="84">
        <v>4</v>
      </c>
      <c r="C459" s="118">
        <v>0.0047089334365122155</v>
      </c>
      <c r="D459" s="84" t="s">
        <v>2320</v>
      </c>
      <c r="E459" s="84" t="b">
        <v>0</v>
      </c>
      <c r="F459" s="84" t="b">
        <v>0</v>
      </c>
      <c r="G459" s="84" t="b">
        <v>0</v>
      </c>
    </row>
    <row r="460" spans="1:7" ht="15">
      <c r="A460" s="84" t="s">
        <v>3044</v>
      </c>
      <c r="B460" s="84">
        <v>4</v>
      </c>
      <c r="C460" s="118">
        <v>0.0047089334365122155</v>
      </c>
      <c r="D460" s="84" t="s">
        <v>2320</v>
      </c>
      <c r="E460" s="84" t="b">
        <v>0</v>
      </c>
      <c r="F460" s="84" t="b">
        <v>0</v>
      </c>
      <c r="G460" s="84" t="b">
        <v>0</v>
      </c>
    </row>
    <row r="461" spans="1:7" ht="15">
      <c r="A461" s="84" t="s">
        <v>3045</v>
      </c>
      <c r="B461" s="84">
        <v>4</v>
      </c>
      <c r="C461" s="118">
        <v>0.0047089334365122155</v>
      </c>
      <c r="D461" s="84" t="s">
        <v>2320</v>
      </c>
      <c r="E461" s="84" t="b">
        <v>0</v>
      </c>
      <c r="F461" s="84" t="b">
        <v>0</v>
      </c>
      <c r="G461" s="84" t="b">
        <v>0</v>
      </c>
    </row>
    <row r="462" spans="1:7" ht="15">
      <c r="A462" s="84" t="s">
        <v>3046</v>
      </c>
      <c r="B462" s="84">
        <v>4</v>
      </c>
      <c r="C462" s="118">
        <v>0.0047089334365122155</v>
      </c>
      <c r="D462" s="84" t="s">
        <v>2320</v>
      </c>
      <c r="E462" s="84" t="b">
        <v>0</v>
      </c>
      <c r="F462" s="84" t="b">
        <v>0</v>
      </c>
      <c r="G462" s="84" t="b">
        <v>0</v>
      </c>
    </row>
    <row r="463" spans="1:7" ht="15">
      <c r="A463" s="84" t="s">
        <v>2993</v>
      </c>
      <c r="B463" s="84">
        <v>4</v>
      </c>
      <c r="C463" s="118">
        <v>0.0047089334365122155</v>
      </c>
      <c r="D463" s="84" t="s">
        <v>2320</v>
      </c>
      <c r="E463" s="84" t="b">
        <v>0</v>
      </c>
      <c r="F463" s="84" t="b">
        <v>0</v>
      </c>
      <c r="G463" s="84" t="b">
        <v>0</v>
      </c>
    </row>
    <row r="464" spans="1:7" ht="15">
      <c r="A464" s="84" t="s">
        <v>2948</v>
      </c>
      <c r="B464" s="84">
        <v>4</v>
      </c>
      <c r="C464" s="118">
        <v>0.0047089334365122155</v>
      </c>
      <c r="D464" s="84" t="s">
        <v>2320</v>
      </c>
      <c r="E464" s="84" t="b">
        <v>0</v>
      </c>
      <c r="F464" s="84" t="b">
        <v>0</v>
      </c>
      <c r="G464" s="84" t="b">
        <v>0</v>
      </c>
    </row>
    <row r="465" spans="1:7" ht="15">
      <c r="A465" s="84" t="s">
        <v>367</v>
      </c>
      <c r="B465" s="84">
        <v>3</v>
      </c>
      <c r="C465" s="118">
        <v>0.0040987442677395325</v>
      </c>
      <c r="D465" s="84" t="s">
        <v>2320</v>
      </c>
      <c r="E465" s="84" t="b">
        <v>0</v>
      </c>
      <c r="F465" s="84" t="b">
        <v>0</v>
      </c>
      <c r="G465" s="84" t="b">
        <v>0</v>
      </c>
    </row>
    <row r="466" spans="1:7" ht="15">
      <c r="A466" s="84" t="s">
        <v>3066</v>
      </c>
      <c r="B466" s="84">
        <v>3</v>
      </c>
      <c r="C466" s="118">
        <v>0.0040987442677395325</v>
      </c>
      <c r="D466" s="84" t="s">
        <v>2320</v>
      </c>
      <c r="E466" s="84" t="b">
        <v>0</v>
      </c>
      <c r="F466" s="84" t="b">
        <v>0</v>
      </c>
      <c r="G466" s="84" t="b">
        <v>0</v>
      </c>
    </row>
    <row r="467" spans="1:7" ht="15">
      <c r="A467" s="84" t="s">
        <v>3053</v>
      </c>
      <c r="B467" s="84">
        <v>3</v>
      </c>
      <c r="C467" s="118">
        <v>0.0040987442677395325</v>
      </c>
      <c r="D467" s="84" t="s">
        <v>2320</v>
      </c>
      <c r="E467" s="84" t="b">
        <v>0</v>
      </c>
      <c r="F467" s="84" t="b">
        <v>0</v>
      </c>
      <c r="G467" s="84" t="b">
        <v>0</v>
      </c>
    </row>
    <row r="468" spans="1:7" ht="15">
      <c r="A468" s="84" t="s">
        <v>3078</v>
      </c>
      <c r="B468" s="84">
        <v>3</v>
      </c>
      <c r="C468" s="118">
        <v>0.0040987442677395325</v>
      </c>
      <c r="D468" s="84" t="s">
        <v>2320</v>
      </c>
      <c r="E468" s="84" t="b">
        <v>0</v>
      </c>
      <c r="F468" s="84" t="b">
        <v>0</v>
      </c>
      <c r="G468" s="84" t="b">
        <v>0</v>
      </c>
    </row>
    <row r="469" spans="1:7" ht="15">
      <c r="A469" s="84" t="s">
        <v>3079</v>
      </c>
      <c r="B469" s="84">
        <v>3</v>
      </c>
      <c r="C469" s="118">
        <v>0.0040987442677395325</v>
      </c>
      <c r="D469" s="84" t="s">
        <v>2320</v>
      </c>
      <c r="E469" s="84" t="b">
        <v>0</v>
      </c>
      <c r="F469" s="84" t="b">
        <v>0</v>
      </c>
      <c r="G469" s="84" t="b">
        <v>0</v>
      </c>
    </row>
    <row r="470" spans="1:7" ht="15">
      <c r="A470" s="84" t="s">
        <v>2476</v>
      </c>
      <c r="B470" s="84">
        <v>3</v>
      </c>
      <c r="C470" s="118">
        <v>0.0040987442677395325</v>
      </c>
      <c r="D470" s="84" t="s">
        <v>2320</v>
      </c>
      <c r="E470" s="84" t="b">
        <v>0</v>
      </c>
      <c r="F470" s="84" t="b">
        <v>0</v>
      </c>
      <c r="G470" s="84" t="b">
        <v>0</v>
      </c>
    </row>
    <row r="471" spans="1:7" ht="15">
      <c r="A471" s="84" t="s">
        <v>3080</v>
      </c>
      <c r="B471" s="84">
        <v>3</v>
      </c>
      <c r="C471" s="118">
        <v>0.0040987442677395325</v>
      </c>
      <c r="D471" s="84" t="s">
        <v>2320</v>
      </c>
      <c r="E471" s="84" t="b">
        <v>0</v>
      </c>
      <c r="F471" s="84" t="b">
        <v>0</v>
      </c>
      <c r="G471" s="84" t="b">
        <v>0</v>
      </c>
    </row>
    <row r="472" spans="1:7" ht="15">
      <c r="A472" s="84" t="s">
        <v>3081</v>
      </c>
      <c r="B472" s="84">
        <v>3</v>
      </c>
      <c r="C472" s="118">
        <v>0.0040987442677395325</v>
      </c>
      <c r="D472" s="84" t="s">
        <v>2320</v>
      </c>
      <c r="E472" s="84" t="b">
        <v>0</v>
      </c>
      <c r="F472" s="84" t="b">
        <v>0</v>
      </c>
      <c r="G472" s="84" t="b">
        <v>0</v>
      </c>
    </row>
    <row r="473" spans="1:7" ht="15">
      <c r="A473" s="84" t="s">
        <v>3082</v>
      </c>
      <c r="B473" s="84">
        <v>3</v>
      </c>
      <c r="C473" s="118">
        <v>0.0040987442677395325</v>
      </c>
      <c r="D473" s="84" t="s">
        <v>2320</v>
      </c>
      <c r="E473" s="84" t="b">
        <v>0</v>
      </c>
      <c r="F473" s="84" t="b">
        <v>0</v>
      </c>
      <c r="G473" s="84" t="b">
        <v>0</v>
      </c>
    </row>
    <row r="474" spans="1:7" ht="15">
      <c r="A474" s="84" t="s">
        <v>3083</v>
      </c>
      <c r="B474" s="84">
        <v>3</v>
      </c>
      <c r="C474" s="118">
        <v>0.0040987442677395325</v>
      </c>
      <c r="D474" s="84" t="s">
        <v>2320</v>
      </c>
      <c r="E474" s="84" t="b">
        <v>0</v>
      </c>
      <c r="F474" s="84" t="b">
        <v>0</v>
      </c>
      <c r="G474" s="84" t="b">
        <v>0</v>
      </c>
    </row>
    <row r="475" spans="1:7" ht="15">
      <c r="A475" s="84" t="s">
        <v>3084</v>
      </c>
      <c r="B475" s="84">
        <v>3</v>
      </c>
      <c r="C475" s="118">
        <v>0.0040987442677395325</v>
      </c>
      <c r="D475" s="84" t="s">
        <v>2320</v>
      </c>
      <c r="E475" s="84" t="b">
        <v>0</v>
      </c>
      <c r="F475" s="84" t="b">
        <v>0</v>
      </c>
      <c r="G475" s="84" t="b">
        <v>0</v>
      </c>
    </row>
    <row r="476" spans="1:7" ht="15">
      <c r="A476" s="84" t="s">
        <v>3085</v>
      </c>
      <c r="B476" s="84">
        <v>2</v>
      </c>
      <c r="C476" s="118">
        <v>0.0032652987777537818</v>
      </c>
      <c r="D476" s="84" t="s">
        <v>2320</v>
      </c>
      <c r="E476" s="84" t="b">
        <v>0</v>
      </c>
      <c r="F476" s="84" t="b">
        <v>1</v>
      </c>
      <c r="G476" s="84" t="b">
        <v>0</v>
      </c>
    </row>
    <row r="477" spans="1:7" ht="15">
      <c r="A477" s="84" t="s">
        <v>3086</v>
      </c>
      <c r="B477" s="84">
        <v>2</v>
      </c>
      <c r="C477" s="118">
        <v>0.0032652987777537818</v>
      </c>
      <c r="D477" s="84" t="s">
        <v>2320</v>
      </c>
      <c r="E477" s="84" t="b">
        <v>0</v>
      </c>
      <c r="F477" s="84" t="b">
        <v>0</v>
      </c>
      <c r="G477" s="84" t="b">
        <v>0</v>
      </c>
    </row>
    <row r="478" spans="1:7" ht="15">
      <c r="A478" s="84" t="s">
        <v>3087</v>
      </c>
      <c r="B478" s="84">
        <v>2</v>
      </c>
      <c r="C478" s="118">
        <v>0.0032652987777537818</v>
      </c>
      <c r="D478" s="84" t="s">
        <v>2320</v>
      </c>
      <c r="E478" s="84" t="b">
        <v>0</v>
      </c>
      <c r="F478" s="84" t="b">
        <v>1</v>
      </c>
      <c r="G478" s="84" t="b">
        <v>1</v>
      </c>
    </row>
    <row r="479" spans="1:7" ht="15">
      <c r="A479" s="84" t="s">
        <v>3088</v>
      </c>
      <c r="B479" s="84">
        <v>2</v>
      </c>
      <c r="C479" s="118">
        <v>0.0032652987777537818</v>
      </c>
      <c r="D479" s="84" t="s">
        <v>2320</v>
      </c>
      <c r="E479" s="84" t="b">
        <v>0</v>
      </c>
      <c r="F479" s="84" t="b">
        <v>0</v>
      </c>
      <c r="G479" s="84" t="b">
        <v>0</v>
      </c>
    </row>
    <row r="480" spans="1:7" ht="15">
      <c r="A480" s="84" t="s">
        <v>3002</v>
      </c>
      <c r="B480" s="84">
        <v>2</v>
      </c>
      <c r="C480" s="118">
        <v>0.0032652987777537818</v>
      </c>
      <c r="D480" s="84" t="s">
        <v>2320</v>
      </c>
      <c r="E480" s="84" t="b">
        <v>0</v>
      </c>
      <c r="F480" s="84" t="b">
        <v>0</v>
      </c>
      <c r="G480" s="84" t="b">
        <v>0</v>
      </c>
    </row>
    <row r="481" spans="1:7" ht="15">
      <c r="A481" s="84" t="s">
        <v>3089</v>
      </c>
      <c r="B481" s="84">
        <v>2</v>
      </c>
      <c r="C481" s="118">
        <v>0.0032652987777537818</v>
      </c>
      <c r="D481" s="84" t="s">
        <v>2320</v>
      </c>
      <c r="E481" s="84" t="b">
        <v>0</v>
      </c>
      <c r="F481" s="84" t="b">
        <v>0</v>
      </c>
      <c r="G481" s="84" t="b">
        <v>0</v>
      </c>
    </row>
    <row r="482" spans="1:7" ht="15">
      <c r="A482" s="84" t="s">
        <v>3090</v>
      </c>
      <c r="B482" s="84">
        <v>2</v>
      </c>
      <c r="C482" s="118">
        <v>0.0032652987777537818</v>
      </c>
      <c r="D482" s="84" t="s">
        <v>2320</v>
      </c>
      <c r="E482" s="84" t="b">
        <v>0</v>
      </c>
      <c r="F482" s="84" t="b">
        <v>0</v>
      </c>
      <c r="G482" s="84" t="b">
        <v>0</v>
      </c>
    </row>
    <row r="483" spans="1:7" ht="15">
      <c r="A483" s="84" t="s">
        <v>3091</v>
      </c>
      <c r="B483" s="84">
        <v>2</v>
      </c>
      <c r="C483" s="118">
        <v>0.0032652987777537818</v>
      </c>
      <c r="D483" s="84" t="s">
        <v>2320</v>
      </c>
      <c r="E483" s="84" t="b">
        <v>0</v>
      </c>
      <c r="F483" s="84" t="b">
        <v>0</v>
      </c>
      <c r="G483" s="84" t="b">
        <v>0</v>
      </c>
    </row>
    <row r="484" spans="1:7" ht="15">
      <c r="A484" s="84" t="s">
        <v>3092</v>
      </c>
      <c r="B484" s="84">
        <v>2</v>
      </c>
      <c r="C484" s="118">
        <v>0.0032652987777537818</v>
      </c>
      <c r="D484" s="84" t="s">
        <v>2320</v>
      </c>
      <c r="E484" s="84" t="b">
        <v>0</v>
      </c>
      <c r="F484" s="84" t="b">
        <v>0</v>
      </c>
      <c r="G484" s="84" t="b">
        <v>0</v>
      </c>
    </row>
    <row r="485" spans="1:7" ht="15">
      <c r="A485" s="84" t="s">
        <v>3093</v>
      </c>
      <c r="B485" s="84">
        <v>2</v>
      </c>
      <c r="C485" s="118">
        <v>0.0032652987777537818</v>
      </c>
      <c r="D485" s="84" t="s">
        <v>2320</v>
      </c>
      <c r="E485" s="84" t="b">
        <v>0</v>
      </c>
      <c r="F485" s="84" t="b">
        <v>0</v>
      </c>
      <c r="G485" s="84" t="b">
        <v>0</v>
      </c>
    </row>
    <row r="486" spans="1:7" ht="15">
      <c r="A486" s="84" t="s">
        <v>2951</v>
      </c>
      <c r="B486" s="84">
        <v>2</v>
      </c>
      <c r="C486" s="118">
        <v>0.0032652987777537818</v>
      </c>
      <c r="D486" s="84" t="s">
        <v>2320</v>
      </c>
      <c r="E486" s="84" t="b">
        <v>0</v>
      </c>
      <c r="F486" s="84" t="b">
        <v>0</v>
      </c>
      <c r="G486" s="84" t="b">
        <v>0</v>
      </c>
    </row>
    <row r="487" spans="1:7" ht="15">
      <c r="A487" s="84" t="s">
        <v>3004</v>
      </c>
      <c r="B487" s="84">
        <v>2</v>
      </c>
      <c r="C487" s="118">
        <v>0.0032652987777537818</v>
      </c>
      <c r="D487" s="84" t="s">
        <v>2320</v>
      </c>
      <c r="E487" s="84" t="b">
        <v>0</v>
      </c>
      <c r="F487" s="84" t="b">
        <v>0</v>
      </c>
      <c r="G487" s="84" t="b">
        <v>0</v>
      </c>
    </row>
    <row r="488" spans="1:7" ht="15">
      <c r="A488" s="84" t="s">
        <v>3094</v>
      </c>
      <c r="B488" s="84">
        <v>2</v>
      </c>
      <c r="C488" s="118">
        <v>0.0032652987777537818</v>
      </c>
      <c r="D488" s="84" t="s">
        <v>2320</v>
      </c>
      <c r="E488" s="84" t="b">
        <v>0</v>
      </c>
      <c r="F488" s="84" t="b">
        <v>0</v>
      </c>
      <c r="G488" s="84" t="b">
        <v>0</v>
      </c>
    </row>
    <row r="489" spans="1:7" ht="15">
      <c r="A489" s="84" t="s">
        <v>3095</v>
      </c>
      <c r="B489" s="84">
        <v>2</v>
      </c>
      <c r="C489" s="118">
        <v>0.0032652987777537818</v>
      </c>
      <c r="D489" s="84" t="s">
        <v>2320</v>
      </c>
      <c r="E489" s="84" t="b">
        <v>0</v>
      </c>
      <c r="F489" s="84" t="b">
        <v>0</v>
      </c>
      <c r="G489" s="84" t="b">
        <v>0</v>
      </c>
    </row>
    <row r="490" spans="1:7" ht="15">
      <c r="A490" s="84" t="s">
        <v>3154</v>
      </c>
      <c r="B490" s="84">
        <v>2</v>
      </c>
      <c r="C490" s="118">
        <v>0.0032652987777537818</v>
      </c>
      <c r="D490" s="84" t="s">
        <v>2320</v>
      </c>
      <c r="E490" s="84" t="b">
        <v>0</v>
      </c>
      <c r="F490" s="84" t="b">
        <v>0</v>
      </c>
      <c r="G490" s="84" t="b">
        <v>0</v>
      </c>
    </row>
    <row r="491" spans="1:7" ht="15">
      <c r="A491" s="84" t="s">
        <v>2466</v>
      </c>
      <c r="B491" s="84">
        <v>20</v>
      </c>
      <c r="C491" s="118">
        <v>0</v>
      </c>
      <c r="D491" s="84" t="s">
        <v>2321</v>
      </c>
      <c r="E491" s="84" t="b">
        <v>0</v>
      </c>
      <c r="F491" s="84" t="b">
        <v>0</v>
      </c>
      <c r="G491" s="84" t="b">
        <v>0</v>
      </c>
    </row>
    <row r="492" spans="1:7" ht="15">
      <c r="A492" s="84" t="s">
        <v>2467</v>
      </c>
      <c r="B492" s="84">
        <v>19</v>
      </c>
      <c r="C492" s="118">
        <v>0</v>
      </c>
      <c r="D492" s="84" t="s">
        <v>2321</v>
      </c>
      <c r="E492" s="84" t="b">
        <v>0</v>
      </c>
      <c r="F492" s="84" t="b">
        <v>0</v>
      </c>
      <c r="G492" s="84" t="b">
        <v>0</v>
      </c>
    </row>
    <row r="493" spans="1:7" ht="15">
      <c r="A493" s="84" t="s">
        <v>2468</v>
      </c>
      <c r="B493" s="84">
        <v>19</v>
      </c>
      <c r="C493" s="118">
        <v>0</v>
      </c>
      <c r="D493" s="84" t="s">
        <v>2321</v>
      </c>
      <c r="E493" s="84" t="b">
        <v>0</v>
      </c>
      <c r="F493" s="84" t="b">
        <v>0</v>
      </c>
      <c r="G493" s="84" t="b">
        <v>0</v>
      </c>
    </row>
    <row r="494" spans="1:7" ht="15">
      <c r="A494" s="84" t="s">
        <v>2469</v>
      </c>
      <c r="B494" s="84">
        <v>19</v>
      </c>
      <c r="C494" s="118">
        <v>0</v>
      </c>
      <c r="D494" s="84" t="s">
        <v>2321</v>
      </c>
      <c r="E494" s="84" t="b">
        <v>0</v>
      </c>
      <c r="F494" s="84" t="b">
        <v>0</v>
      </c>
      <c r="G494" s="84" t="b">
        <v>0</v>
      </c>
    </row>
    <row r="495" spans="1:7" ht="15">
      <c r="A495" s="84" t="s">
        <v>2428</v>
      </c>
      <c r="B495" s="84">
        <v>19</v>
      </c>
      <c r="C495" s="118">
        <v>0</v>
      </c>
      <c r="D495" s="84" t="s">
        <v>2321</v>
      </c>
      <c r="E495" s="84" t="b">
        <v>0</v>
      </c>
      <c r="F495" s="84" t="b">
        <v>0</v>
      </c>
      <c r="G495" s="84" t="b">
        <v>0</v>
      </c>
    </row>
    <row r="496" spans="1:7" ht="15">
      <c r="A496" s="84" t="s">
        <v>2470</v>
      </c>
      <c r="B496" s="84">
        <v>19</v>
      </c>
      <c r="C496" s="118">
        <v>0</v>
      </c>
      <c r="D496" s="84" t="s">
        <v>2321</v>
      </c>
      <c r="E496" s="84" t="b">
        <v>0</v>
      </c>
      <c r="F496" s="84" t="b">
        <v>0</v>
      </c>
      <c r="G496" s="84" t="b">
        <v>0</v>
      </c>
    </row>
    <row r="497" spans="1:7" ht="15">
      <c r="A497" s="84" t="s">
        <v>2471</v>
      </c>
      <c r="B497" s="84">
        <v>19</v>
      </c>
      <c r="C497" s="118">
        <v>0</v>
      </c>
      <c r="D497" s="84" t="s">
        <v>2321</v>
      </c>
      <c r="E497" s="84" t="b">
        <v>0</v>
      </c>
      <c r="F497" s="84" t="b">
        <v>0</v>
      </c>
      <c r="G497" s="84" t="b">
        <v>0</v>
      </c>
    </row>
    <row r="498" spans="1:7" ht="15">
      <c r="A498" s="84" t="s">
        <v>2472</v>
      </c>
      <c r="B498" s="84">
        <v>19</v>
      </c>
      <c r="C498" s="118">
        <v>0</v>
      </c>
      <c r="D498" s="84" t="s">
        <v>2321</v>
      </c>
      <c r="E498" s="84" t="b">
        <v>0</v>
      </c>
      <c r="F498" s="84" t="b">
        <v>0</v>
      </c>
      <c r="G498" s="84" t="b">
        <v>0</v>
      </c>
    </row>
    <row r="499" spans="1:7" ht="15">
      <c r="A499" s="84" t="s">
        <v>2473</v>
      </c>
      <c r="B499" s="84">
        <v>19</v>
      </c>
      <c r="C499" s="118">
        <v>0</v>
      </c>
      <c r="D499" s="84" t="s">
        <v>2321</v>
      </c>
      <c r="E499" s="84" t="b">
        <v>1</v>
      </c>
      <c r="F499" s="84" t="b">
        <v>0</v>
      </c>
      <c r="G499" s="84" t="b">
        <v>0</v>
      </c>
    </row>
    <row r="500" spans="1:7" ht="15">
      <c r="A500" s="84" t="s">
        <v>2474</v>
      </c>
      <c r="B500" s="84">
        <v>19</v>
      </c>
      <c r="C500" s="118">
        <v>0</v>
      </c>
      <c r="D500" s="84" t="s">
        <v>2321</v>
      </c>
      <c r="E500" s="84" t="b">
        <v>0</v>
      </c>
      <c r="F500" s="84" t="b">
        <v>0</v>
      </c>
      <c r="G500" s="84" t="b">
        <v>0</v>
      </c>
    </row>
    <row r="501" spans="1:7" ht="15">
      <c r="A501" s="84" t="s">
        <v>2958</v>
      </c>
      <c r="B501" s="84">
        <v>19</v>
      </c>
      <c r="C501" s="118">
        <v>0</v>
      </c>
      <c r="D501" s="84" t="s">
        <v>2321</v>
      </c>
      <c r="E501" s="84" t="b">
        <v>1</v>
      </c>
      <c r="F501" s="84" t="b">
        <v>0</v>
      </c>
      <c r="G501" s="84" t="b">
        <v>0</v>
      </c>
    </row>
    <row r="502" spans="1:7" ht="15">
      <c r="A502" s="84" t="s">
        <v>261</v>
      </c>
      <c r="B502" s="84">
        <v>18</v>
      </c>
      <c r="C502" s="118">
        <v>0.0016772211321087786</v>
      </c>
      <c r="D502" s="84" t="s">
        <v>2321</v>
      </c>
      <c r="E502" s="84" t="b">
        <v>0</v>
      </c>
      <c r="F502" s="84" t="b">
        <v>0</v>
      </c>
      <c r="G502" s="84" t="b">
        <v>0</v>
      </c>
    </row>
    <row r="503" spans="1:7" ht="15">
      <c r="A503" s="84" t="s">
        <v>2957</v>
      </c>
      <c r="B503" s="84">
        <v>18</v>
      </c>
      <c r="C503" s="118">
        <v>0.0016772211321087786</v>
      </c>
      <c r="D503" s="84" t="s">
        <v>2321</v>
      </c>
      <c r="E503" s="84" t="b">
        <v>0</v>
      </c>
      <c r="F503" s="84" t="b">
        <v>0</v>
      </c>
      <c r="G503" s="84" t="b">
        <v>0</v>
      </c>
    </row>
    <row r="504" spans="1:7" ht="15">
      <c r="A504" s="84" t="s">
        <v>2444</v>
      </c>
      <c r="B504" s="84">
        <v>140</v>
      </c>
      <c r="C504" s="118">
        <v>0.10532643679650641</v>
      </c>
      <c r="D504" s="84" t="s">
        <v>2322</v>
      </c>
      <c r="E504" s="84" t="b">
        <v>0</v>
      </c>
      <c r="F504" s="84" t="b">
        <v>0</v>
      </c>
      <c r="G504" s="84" t="b">
        <v>0</v>
      </c>
    </row>
    <row r="505" spans="1:7" ht="15">
      <c r="A505" s="84" t="s">
        <v>2446</v>
      </c>
      <c r="B505" s="84">
        <v>44</v>
      </c>
      <c r="C505" s="118">
        <v>0.03310259442175916</v>
      </c>
      <c r="D505" s="84" t="s">
        <v>2322</v>
      </c>
      <c r="E505" s="84" t="b">
        <v>0</v>
      </c>
      <c r="F505" s="84" t="b">
        <v>0</v>
      </c>
      <c r="G505" s="84" t="b">
        <v>0</v>
      </c>
    </row>
    <row r="506" spans="1:7" ht="15">
      <c r="A506" s="84" t="s">
        <v>2445</v>
      </c>
      <c r="B506" s="84">
        <v>35</v>
      </c>
      <c r="C506" s="118">
        <v>0.011639731241825635</v>
      </c>
      <c r="D506" s="84" t="s">
        <v>2322</v>
      </c>
      <c r="E506" s="84" t="b">
        <v>0</v>
      </c>
      <c r="F506" s="84" t="b">
        <v>0</v>
      </c>
      <c r="G506" s="84" t="b">
        <v>0</v>
      </c>
    </row>
    <row r="507" spans="1:7" ht="15">
      <c r="A507" s="84" t="s">
        <v>2476</v>
      </c>
      <c r="B507" s="84">
        <v>27</v>
      </c>
      <c r="C507" s="118">
        <v>0.00983260418798833</v>
      </c>
      <c r="D507" s="84" t="s">
        <v>2322</v>
      </c>
      <c r="E507" s="84" t="b">
        <v>0</v>
      </c>
      <c r="F507" s="84" t="b">
        <v>0</v>
      </c>
      <c r="G507" s="84" t="b">
        <v>0</v>
      </c>
    </row>
    <row r="508" spans="1:7" ht="15">
      <c r="A508" s="84" t="s">
        <v>2411</v>
      </c>
      <c r="B508" s="84">
        <v>24</v>
      </c>
      <c r="C508" s="118">
        <v>0.0032818698181437925</v>
      </c>
      <c r="D508" s="84" t="s">
        <v>2322</v>
      </c>
      <c r="E508" s="84" t="b">
        <v>0</v>
      </c>
      <c r="F508" s="84" t="b">
        <v>0</v>
      </c>
      <c r="G508" s="84" t="b">
        <v>0</v>
      </c>
    </row>
    <row r="509" spans="1:7" ht="15">
      <c r="A509" s="84" t="s">
        <v>2477</v>
      </c>
      <c r="B509" s="84">
        <v>23</v>
      </c>
      <c r="C509" s="118">
        <v>0.0031451252423878007</v>
      </c>
      <c r="D509" s="84" t="s">
        <v>2322</v>
      </c>
      <c r="E509" s="84" t="b">
        <v>0</v>
      </c>
      <c r="F509" s="84" t="b">
        <v>0</v>
      </c>
      <c r="G509" s="84" t="b">
        <v>0</v>
      </c>
    </row>
    <row r="510" spans="1:7" ht="15">
      <c r="A510" s="84" t="s">
        <v>2478</v>
      </c>
      <c r="B510" s="84">
        <v>23</v>
      </c>
      <c r="C510" s="118">
        <v>0.0031451252423878007</v>
      </c>
      <c r="D510" s="84" t="s">
        <v>2322</v>
      </c>
      <c r="E510" s="84" t="b">
        <v>0</v>
      </c>
      <c r="F510" s="84" t="b">
        <v>0</v>
      </c>
      <c r="G510" s="84" t="b">
        <v>0</v>
      </c>
    </row>
    <row r="511" spans="1:7" ht="15">
      <c r="A511" s="84" t="s">
        <v>2479</v>
      </c>
      <c r="B511" s="84">
        <v>22</v>
      </c>
      <c r="C511" s="118">
        <v>0.008011751560583084</v>
      </c>
      <c r="D511" s="84" t="s">
        <v>2322</v>
      </c>
      <c r="E511" s="84" t="b">
        <v>0</v>
      </c>
      <c r="F511" s="84" t="b">
        <v>0</v>
      </c>
      <c r="G511" s="84" t="b">
        <v>0</v>
      </c>
    </row>
    <row r="512" spans="1:7" ht="15">
      <c r="A512" s="84" t="s">
        <v>2480</v>
      </c>
      <c r="B512" s="84">
        <v>21</v>
      </c>
      <c r="C512" s="118">
        <v>0.003746825296526817</v>
      </c>
      <c r="D512" s="84" t="s">
        <v>2322</v>
      </c>
      <c r="E512" s="84" t="b">
        <v>0</v>
      </c>
      <c r="F512" s="84" t="b">
        <v>0</v>
      </c>
      <c r="G512" s="84" t="b">
        <v>0</v>
      </c>
    </row>
    <row r="513" spans="1:7" ht="15">
      <c r="A513" s="84" t="s">
        <v>2481</v>
      </c>
      <c r="B513" s="84">
        <v>21</v>
      </c>
      <c r="C513" s="118">
        <v>0.003746825296526817</v>
      </c>
      <c r="D513" s="84" t="s">
        <v>2322</v>
      </c>
      <c r="E513" s="84" t="b">
        <v>0</v>
      </c>
      <c r="F513" s="84" t="b">
        <v>0</v>
      </c>
      <c r="G513" s="84" t="b">
        <v>0</v>
      </c>
    </row>
    <row r="514" spans="1:7" ht="15">
      <c r="A514" s="84" t="s">
        <v>2950</v>
      </c>
      <c r="B514" s="84">
        <v>21</v>
      </c>
      <c r="C514" s="118">
        <v>0.003746825296526817</v>
      </c>
      <c r="D514" s="84" t="s">
        <v>2322</v>
      </c>
      <c r="E514" s="84" t="b">
        <v>0</v>
      </c>
      <c r="F514" s="84" t="b">
        <v>0</v>
      </c>
      <c r="G514" s="84" t="b">
        <v>0</v>
      </c>
    </row>
    <row r="515" spans="1:7" ht="15">
      <c r="A515" s="84" t="s">
        <v>2954</v>
      </c>
      <c r="B515" s="84">
        <v>20</v>
      </c>
      <c r="C515" s="118">
        <v>0.004015436670259314</v>
      </c>
      <c r="D515" s="84" t="s">
        <v>2322</v>
      </c>
      <c r="E515" s="84" t="b">
        <v>0</v>
      </c>
      <c r="F515" s="84" t="b">
        <v>0</v>
      </c>
      <c r="G515" s="84" t="b">
        <v>0</v>
      </c>
    </row>
    <row r="516" spans="1:7" ht="15">
      <c r="A516" s="84" t="s">
        <v>2945</v>
      </c>
      <c r="B516" s="84">
        <v>19</v>
      </c>
      <c r="C516" s="118">
        <v>0.004261132663235687</v>
      </c>
      <c r="D516" s="84" t="s">
        <v>2322</v>
      </c>
      <c r="E516" s="84" t="b">
        <v>0</v>
      </c>
      <c r="F516" s="84" t="b">
        <v>0</v>
      </c>
      <c r="G516" s="84" t="b">
        <v>0</v>
      </c>
    </row>
    <row r="517" spans="1:7" ht="15">
      <c r="A517" s="84" t="s">
        <v>2946</v>
      </c>
      <c r="B517" s="84">
        <v>19</v>
      </c>
      <c r="C517" s="118">
        <v>0.004261132663235687</v>
      </c>
      <c r="D517" s="84" t="s">
        <v>2322</v>
      </c>
      <c r="E517" s="84" t="b">
        <v>0</v>
      </c>
      <c r="F517" s="84" t="b">
        <v>0</v>
      </c>
      <c r="G517" s="84" t="b">
        <v>0</v>
      </c>
    </row>
    <row r="518" spans="1:7" ht="15">
      <c r="A518" s="84" t="s">
        <v>2948</v>
      </c>
      <c r="B518" s="84">
        <v>16</v>
      </c>
      <c r="C518" s="118">
        <v>0.012037307062457875</v>
      </c>
      <c r="D518" s="84" t="s">
        <v>2322</v>
      </c>
      <c r="E518" s="84" t="b">
        <v>0</v>
      </c>
      <c r="F518" s="84" t="b">
        <v>0</v>
      </c>
      <c r="G518" s="84" t="b">
        <v>0</v>
      </c>
    </row>
    <row r="519" spans="1:7" ht="15">
      <c r="A519" s="84" t="s">
        <v>2502</v>
      </c>
      <c r="B519" s="84">
        <v>15</v>
      </c>
      <c r="C519" s="118">
        <v>0.01128497537105426</v>
      </c>
      <c r="D519" s="84" t="s">
        <v>2322</v>
      </c>
      <c r="E519" s="84" t="b">
        <v>0</v>
      </c>
      <c r="F519" s="84" t="b">
        <v>0</v>
      </c>
      <c r="G519" s="84" t="b">
        <v>0</v>
      </c>
    </row>
    <row r="520" spans="1:7" ht="15">
      <c r="A520" s="84" t="s">
        <v>2951</v>
      </c>
      <c r="B520" s="84">
        <v>14</v>
      </c>
      <c r="C520" s="118">
        <v>0.00509838735673469</v>
      </c>
      <c r="D520" s="84" t="s">
        <v>2322</v>
      </c>
      <c r="E520" s="84" t="b">
        <v>0</v>
      </c>
      <c r="F520" s="84" t="b">
        <v>0</v>
      </c>
      <c r="G520" s="84" t="b">
        <v>0</v>
      </c>
    </row>
    <row r="521" spans="1:7" ht="15">
      <c r="A521" s="84" t="s">
        <v>2972</v>
      </c>
      <c r="B521" s="84">
        <v>12</v>
      </c>
      <c r="C521" s="118">
        <v>0.005695810236405667</v>
      </c>
      <c r="D521" s="84" t="s">
        <v>2322</v>
      </c>
      <c r="E521" s="84" t="b">
        <v>0</v>
      </c>
      <c r="F521" s="84" t="b">
        <v>0</v>
      </c>
      <c r="G521" s="84" t="b">
        <v>0</v>
      </c>
    </row>
    <row r="522" spans="1:7" ht="15">
      <c r="A522" s="84" t="s">
        <v>2973</v>
      </c>
      <c r="B522" s="84">
        <v>12</v>
      </c>
      <c r="C522" s="118">
        <v>0.009027980296843407</v>
      </c>
      <c r="D522" s="84" t="s">
        <v>2322</v>
      </c>
      <c r="E522" s="84" t="b">
        <v>0</v>
      </c>
      <c r="F522" s="84" t="b">
        <v>0</v>
      </c>
      <c r="G522" s="84" t="b">
        <v>0</v>
      </c>
    </row>
    <row r="523" spans="1:7" ht="15">
      <c r="A523" s="84" t="s">
        <v>2974</v>
      </c>
      <c r="B523" s="84">
        <v>11</v>
      </c>
      <c r="C523" s="118">
        <v>0.0052211593833718616</v>
      </c>
      <c r="D523" s="84" t="s">
        <v>2322</v>
      </c>
      <c r="E523" s="84" t="b">
        <v>0</v>
      </c>
      <c r="F523" s="84" t="b">
        <v>0</v>
      </c>
      <c r="G523" s="84" t="b">
        <v>0</v>
      </c>
    </row>
    <row r="524" spans="1:7" ht="15">
      <c r="A524" s="84" t="s">
        <v>2975</v>
      </c>
      <c r="B524" s="84">
        <v>11</v>
      </c>
      <c r="C524" s="118">
        <v>0.0052211593833718616</v>
      </c>
      <c r="D524" s="84" t="s">
        <v>2322</v>
      </c>
      <c r="E524" s="84" t="b">
        <v>0</v>
      </c>
      <c r="F524" s="84" t="b">
        <v>1</v>
      </c>
      <c r="G524" s="84" t="b">
        <v>0</v>
      </c>
    </row>
    <row r="525" spans="1:7" ht="15">
      <c r="A525" s="84" t="s">
        <v>2976</v>
      </c>
      <c r="B525" s="84">
        <v>11</v>
      </c>
      <c r="C525" s="118">
        <v>0.005701454253351266</v>
      </c>
      <c r="D525" s="84" t="s">
        <v>2322</v>
      </c>
      <c r="E525" s="84" t="b">
        <v>0</v>
      </c>
      <c r="F525" s="84" t="b">
        <v>0</v>
      </c>
      <c r="G525" s="84" t="b">
        <v>0</v>
      </c>
    </row>
    <row r="526" spans="1:7" ht="15">
      <c r="A526" s="84" t="s">
        <v>2504</v>
      </c>
      <c r="B526" s="84">
        <v>11</v>
      </c>
      <c r="C526" s="118">
        <v>0.0052211593833718616</v>
      </c>
      <c r="D526" s="84" t="s">
        <v>2322</v>
      </c>
      <c r="E526" s="84" t="b">
        <v>0</v>
      </c>
      <c r="F526" s="84" t="b">
        <v>0</v>
      </c>
      <c r="G526" s="84" t="b">
        <v>0</v>
      </c>
    </row>
    <row r="527" spans="1:7" ht="15">
      <c r="A527" s="84" t="s">
        <v>2980</v>
      </c>
      <c r="B527" s="84">
        <v>11</v>
      </c>
      <c r="C527" s="118">
        <v>0.0052211593833718616</v>
      </c>
      <c r="D527" s="84" t="s">
        <v>2322</v>
      </c>
      <c r="E527" s="84" t="b">
        <v>0</v>
      </c>
      <c r="F527" s="84" t="b">
        <v>0</v>
      </c>
      <c r="G527" s="84" t="b">
        <v>0</v>
      </c>
    </row>
    <row r="528" spans="1:7" ht="15">
      <c r="A528" s="84" t="s">
        <v>2947</v>
      </c>
      <c r="B528" s="84">
        <v>11</v>
      </c>
      <c r="C528" s="118">
        <v>0.0052211593833718616</v>
      </c>
      <c r="D528" s="84" t="s">
        <v>2322</v>
      </c>
      <c r="E528" s="84" t="b">
        <v>0</v>
      </c>
      <c r="F528" s="84" t="b">
        <v>0</v>
      </c>
      <c r="G528" s="84" t="b">
        <v>0</v>
      </c>
    </row>
    <row r="529" spans="1:7" ht="15">
      <c r="A529" s="84" t="s">
        <v>2505</v>
      </c>
      <c r="B529" s="84">
        <v>11</v>
      </c>
      <c r="C529" s="118">
        <v>0.0052211593833718616</v>
      </c>
      <c r="D529" s="84" t="s">
        <v>2322</v>
      </c>
      <c r="E529" s="84" t="b">
        <v>0</v>
      </c>
      <c r="F529" s="84" t="b">
        <v>0</v>
      </c>
      <c r="G529" s="84" t="b">
        <v>0</v>
      </c>
    </row>
    <row r="530" spans="1:7" ht="15">
      <c r="A530" s="84" t="s">
        <v>2981</v>
      </c>
      <c r="B530" s="84">
        <v>11</v>
      </c>
      <c r="C530" s="118">
        <v>0.0052211593833718616</v>
      </c>
      <c r="D530" s="84" t="s">
        <v>2322</v>
      </c>
      <c r="E530" s="84" t="b">
        <v>0</v>
      </c>
      <c r="F530" s="84" t="b">
        <v>0</v>
      </c>
      <c r="G530" s="84" t="b">
        <v>0</v>
      </c>
    </row>
    <row r="531" spans="1:7" ht="15">
      <c r="A531" s="84" t="s">
        <v>2447</v>
      </c>
      <c r="B531" s="84">
        <v>11</v>
      </c>
      <c r="C531" s="118">
        <v>0.0052211593833718616</v>
      </c>
      <c r="D531" s="84" t="s">
        <v>2322</v>
      </c>
      <c r="E531" s="84" t="b">
        <v>0</v>
      </c>
      <c r="F531" s="84" t="b">
        <v>0</v>
      </c>
      <c r="G531" s="84" t="b">
        <v>0</v>
      </c>
    </row>
    <row r="532" spans="1:7" ht="15">
      <c r="A532" s="84" t="s">
        <v>2982</v>
      </c>
      <c r="B532" s="84">
        <v>11</v>
      </c>
      <c r="C532" s="118">
        <v>0.0052211593833718616</v>
      </c>
      <c r="D532" s="84" t="s">
        <v>2322</v>
      </c>
      <c r="E532" s="84" t="b">
        <v>0</v>
      </c>
      <c r="F532" s="84" t="b">
        <v>0</v>
      </c>
      <c r="G532" s="84" t="b">
        <v>0</v>
      </c>
    </row>
    <row r="533" spans="1:7" ht="15">
      <c r="A533" s="84" t="s">
        <v>2977</v>
      </c>
      <c r="B533" s="84">
        <v>11</v>
      </c>
      <c r="C533" s="118">
        <v>0.0052211593833718616</v>
      </c>
      <c r="D533" s="84" t="s">
        <v>2322</v>
      </c>
      <c r="E533" s="84" t="b">
        <v>0</v>
      </c>
      <c r="F533" s="84" t="b">
        <v>0</v>
      </c>
      <c r="G533" s="84" t="b">
        <v>0</v>
      </c>
    </row>
    <row r="534" spans="1:7" ht="15">
      <c r="A534" s="84" t="s">
        <v>2952</v>
      </c>
      <c r="B534" s="84">
        <v>11</v>
      </c>
      <c r="C534" s="118">
        <v>0.0052211593833718616</v>
      </c>
      <c r="D534" s="84" t="s">
        <v>2322</v>
      </c>
      <c r="E534" s="84" t="b">
        <v>0</v>
      </c>
      <c r="F534" s="84" t="b">
        <v>0</v>
      </c>
      <c r="G534" s="84" t="b">
        <v>0</v>
      </c>
    </row>
    <row r="535" spans="1:7" ht="15">
      <c r="A535" s="84" t="s">
        <v>2978</v>
      </c>
      <c r="B535" s="84">
        <v>11</v>
      </c>
      <c r="C535" s="118">
        <v>0.0052211593833718616</v>
      </c>
      <c r="D535" s="84" t="s">
        <v>2322</v>
      </c>
      <c r="E535" s="84" t="b">
        <v>0</v>
      </c>
      <c r="F535" s="84" t="b">
        <v>1</v>
      </c>
      <c r="G535" s="84" t="b">
        <v>0</v>
      </c>
    </row>
    <row r="536" spans="1:7" ht="15">
      <c r="A536" s="84" t="s">
        <v>2979</v>
      </c>
      <c r="B536" s="84">
        <v>11</v>
      </c>
      <c r="C536" s="118">
        <v>0.0052211593833718616</v>
      </c>
      <c r="D536" s="84" t="s">
        <v>2322</v>
      </c>
      <c r="E536" s="84" t="b">
        <v>0</v>
      </c>
      <c r="F536" s="84" t="b">
        <v>0</v>
      </c>
      <c r="G536" s="84" t="b">
        <v>0</v>
      </c>
    </row>
    <row r="537" spans="1:7" ht="15">
      <c r="A537" s="84" t="s">
        <v>2955</v>
      </c>
      <c r="B537" s="84">
        <v>11</v>
      </c>
      <c r="C537" s="118">
        <v>0.0052211593833718616</v>
      </c>
      <c r="D537" s="84" t="s">
        <v>2322</v>
      </c>
      <c r="E537" s="84" t="b">
        <v>0</v>
      </c>
      <c r="F537" s="84" t="b">
        <v>0</v>
      </c>
      <c r="G537" s="84" t="b">
        <v>0</v>
      </c>
    </row>
    <row r="538" spans="1:7" ht="15">
      <c r="A538" s="84" t="s">
        <v>2986</v>
      </c>
      <c r="B538" s="84">
        <v>10</v>
      </c>
      <c r="C538" s="118">
        <v>0.005183140230319332</v>
      </c>
      <c r="D538" s="84" t="s">
        <v>2322</v>
      </c>
      <c r="E538" s="84" t="b">
        <v>0</v>
      </c>
      <c r="F538" s="84" t="b">
        <v>0</v>
      </c>
      <c r="G538" s="84" t="b">
        <v>0</v>
      </c>
    </row>
    <row r="539" spans="1:7" ht="15">
      <c r="A539" s="84" t="s">
        <v>2987</v>
      </c>
      <c r="B539" s="84">
        <v>10</v>
      </c>
      <c r="C539" s="118">
        <v>0.005183140230319332</v>
      </c>
      <c r="D539" s="84" t="s">
        <v>2322</v>
      </c>
      <c r="E539" s="84" t="b">
        <v>0</v>
      </c>
      <c r="F539" s="84" t="b">
        <v>0</v>
      </c>
      <c r="G539" s="84" t="b">
        <v>0</v>
      </c>
    </row>
    <row r="540" spans="1:7" ht="15">
      <c r="A540" s="84" t="s">
        <v>2460</v>
      </c>
      <c r="B540" s="84">
        <v>10</v>
      </c>
      <c r="C540" s="118">
        <v>0.005183140230319332</v>
      </c>
      <c r="D540" s="84" t="s">
        <v>2322</v>
      </c>
      <c r="E540" s="84" t="b">
        <v>0</v>
      </c>
      <c r="F540" s="84" t="b">
        <v>0</v>
      </c>
      <c r="G540" s="84" t="b">
        <v>0</v>
      </c>
    </row>
    <row r="541" spans="1:7" ht="15">
      <c r="A541" s="84" t="s">
        <v>1562</v>
      </c>
      <c r="B541" s="84">
        <v>10</v>
      </c>
      <c r="C541" s="118">
        <v>0.005183140230319332</v>
      </c>
      <c r="D541" s="84" t="s">
        <v>2322</v>
      </c>
      <c r="E541" s="84" t="b">
        <v>0</v>
      </c>
      <c r="F541" s="84" t="b">
        <v>0</v>
      </c>
      <c r="G541" s="84" t="b">
        <v>0</v>
      </c>
    </row>
    <row r="542" spans="1:7" ht="15">
      <c r="A542" s="84" t="s">
        <v>2949</v>
      </c>
      <c r="B542" s="84">
        <v>10</v>
      </c>
      <c r="C542" s="118">
        <v>0.005183140230319332</v>
      </c>
      <c r="D542" s="84" t="s">
        <v>2322</v>
      </c>
      <c r="E542" s="84" t="b">
        <v>0</v>
      </c>
      <c r="F542" s="84" t="b">
        <v>0</v>
      </c>
      <c r="G542" s="84" t="b">
        <v>0</v>
      </c>
    </row>
    <row r="543" spans="1:7" ht="15">
      <c r="A543" s="84" t="s">
        <v>2988</v>
      </c>
      <c r="B543" s="84">
        <v>10</v>
      </c>
      <c r="C543" s="118">
        <v>0.007523316914036172</v>
      </c>
      <c r="D543" s="84" t="s">
        <v>2322</v>
      </c>
      <c r="E543" s="84" t="b">
        <v>0</v>
      </c>
      <c r="F543" s="84" t="b">
        <v>0</v>
      </c>
      <c r="G543" s="84" t="b">
        <v>0</v>
      </c>
    </row>
    <row r="544" spans="1:7" ht="15">
      <c r="A544" s="84" t="s">
        <v>2989</v>
      </c>
      <c r="B544" s="84">
        <v>10</v>
      </c>
      <c r="C544" s="118">
        <v>0.007523316914036172</v>
      </c>
      <c r="D544" s="84" t="s">
        <v>2322</v>
      </c>
      <c r="E544" s="84" t="b">
        <v>0</v>
      </c>
      <c r="F544" s="84" t="b">
        <v>0</v>
      </c>
      <c r="G544" s="84" t="b">
        <v>0</v>
      </c>
    </row>
    <row r="545" spans="1:7" ht="15">
      <c r="A545" s="84" t="s">
        <v>327</v>
      </c>
      <c r="B545" s="84">
        <v>9</v>
      </c>
      <c r="C545" s="118">
        <v>0.0050992327632431765</v>
      </c>
      <c r="D545" s="84" t="s">
        <v>2322</v>
      </c>
      <c r="E545" s="84" t="b">
        <v>0</v>
      </c>
      <c r="F545" s="84" t="b">
        <v>0</v>
      </c>
      <c r="G545" s="84" t="b">
        <v>0</v>
      </c>
    </row>
    <row r="546" spans="1:7" ht="15">
      <c r="A546" s="84" t="s">
        <v>2991</v>
      </c>
      <c r="B546" s="84">
        <v>9</v>
      </c>
      <c r="C546" s="118">
        <v>0.0050992327632431765</v>
      </c>
      <c r="D546" s="84" t="s">
        <v>2322</v>
      </c>
      <c r="E546" s="84" t="b">
        <v>0</v>
      </c>
      <c r="F546" s="84" t="b">
        <v>0</v>
      </c>
      <c r="G546" s="84" t="b">
        <v>0</v>
      </c>
    </row>
    <row r="547" spans="1:7" ht="15">
      <c r="A547" s="84" t="s">
        <v>328</v>
      </c>
      <c r="B547" s="84">
        <v>8</v>
      </c>
      <c r="C547" s="118">
        <v>0.004964318201201089</v>
      </c>
      <c r="D547" s="84" t="s">
        <v>2322</v>
      </c>
      <c r="E547" s="84" t="b">
        <v>0</v>
      </c>
      <c r="F547" s="84" t="b">
        <v>0</v>
      </c>
      <c r="G547" s="84" t="b">
        <v>0</v>
      </c>
    </row>
    <row r="548" spans="1:7" ht="15">
      <c r="A548" s="84" t="s">
        <v>2994</v>
      </c>
      <c r="B548" s="84">
        <v>8</v>
      </c>
      <c r="C548" s="118">
        <v>0.004964318201201089</v>
      </c>
      <c r="D548" s="84" t="s">
        <v>2322</v>
      </c>
      <c r="E548" s="84" t="b">
        <v>0</v>
      </c>
      <c r="F548" s="84" t="b">
        <v>0</v>
      </c>
      <c r="G548" s="84" t="b">
        <v>0</v>
      </c>
    </row>
    <row r="549" spans="1:7" ht="15">
      <c r="A549" s="84" t="s">
        <v>2953</v>
      </c>
      <c r="B549" s="84">
        <v>8</v>
      </c>
      <c r="C549" s="118">
        <v>0.005453701720000133</v>
      </c>
      <c r="D549" s="84" t="s">
        <v>2322</v>
      </c>
      <c r="E549" s="84" t="b">
        <v>0</v>
      </c>
      <c r="F549" s="84" t="b">
        <v>0</v>
      </c>
      <c r="G549" s="84" t="b">
        <v>0</v>
      </c>
    </row>
    <row r="550" spans="1:7" ht="15">
      <c r="A550" s="84" t="s">
        <v>2996</v>
      </c>
      <c r="B550" s="84">
        <v>8</v>
      </c>
      <c r="C550" s="118">
        <v>0.007504655717352828</v>
      </c>
      <c r="D550" s="84" t="s">
        <v>2322</v>
      </c>
      <c r="E550" s="84" t="b">
        <v>0</v>
      </c>
      <c r="F550" s="84" t="b">
        <v>0</v>
      </c>
      <c r="G550" s="84" t="b">
        <v>0</v>
      </c>
    </row>
    <row r="551" spans="1:7" ht="15">
      <c r="A551" s="84" t="s">
        <v>2463</v>
      </c>
      <c r="B551" s="84">
        <v>6</v>
      </c>
      <c r="C551" s="118">
        <v>0.006419243285535508</v>
      </c>
      <c r="D551" s="84" t="s">
        <v>2322</v>
      </c>
      <c r="E551" s="84" t="b">
        <v>0</v>
      </c>
      <c r="F551" s="84" t="b">
        <v>0</v>
      </c>
      <c r="G551" s="84" t="b">
        <v>0</v>
      </c>
    </row>
    <row r="552" spans="1:7" ht="15">
      <c r="A552" s="84" t="s">
        <v>3015</v>
      </c>
      <c r="B552" s="84">
        <v>6</v>
      </c>
      <c r="C552" s="118">
        <v>0.004513990148421704</v>
      </c>
      <c r="D552" s="84" t="s">
        <v>2322</v>
      </c>
      <c r="E552" s="84" t="b">
        <v>0</v>
      </c>
      <c r="F552" s="84" t="b">
        <v>0</v>
      </c>
      <c r="G552" s="84" t="b">
        <v>0</v>
      </c>
    </row>
    <row r="553" spans="1:7" ht="15">
      <c r="A553" s="84" t="s">
        <v>322</v>
      </c>
      <c r="B553" s="84">
        <v>5</v>
      </c>
      <c r="C553" s="118">
        <v>0.004179281062754504</v>
      </c>
      <c r="D553" s="84" t="s">
        <v>2322</v>
      </c>
      <c r="E553" s="84" t="b">
        <v>0</v>
      </c>
      <c r="F553" s="84" t="b">
        <v>0</v>
      </c>
      <c r="G553" s="84" t="b">
        <v>0</v>
      </c>
    </row>
    <row r="554" spans="1:7" ht="15">
      <c r="A554" s="84" t="s">
        <v>2961</v>
      </c>
      <c r="B554" s="84">
        <v>5</v>
      </c>
      <c r="C554" s="118">
        <v>0.004179281062754504</v>
      </c>
      <c r="D554" s="84" t="s">
        <v>2322</v>
      </c>
      <c r="E554" s="84" t="b">
        <v>0</v>
      </c>
      <c r="F554" s="84" t="b">
        <v>0</v>
      </c>
      <c r="G554" s="84" t="b">
        <v>0</v>
      </c>
    </row>
    <row r="555" spans="1:7" ht="15">
      <c r="A555" s="84" t="s">
        <v>3048</v>
      </c>
      <c r="B555" s="84">
        <v>4</v>
      </c>
      <c r="C555" s="118">
        <v>0.003752327858676414</v>
      </c>
      <c r="D555" s="84" t="s">
        <v>2322</v>
      </c>
      <c r="E555" s="84" t="b">
        <v>0</v>
      </c>
      <c r="F555" s="84" t="b">
        <v>0</v>
      </c>
      <c r="G555" s="84" t="b">
        <v>0</v>
      </c>
    </row>
    <row r="556" spans="1:7" ht="15">
      <c r="A556" s="84" t="s">
        <v>3049</v>
      </c>
      <c r="B556" s="84">
        <v>4</v>
      </c>
      <c r="C556" s="118">
        <v>0.003752327858676414</v>
      </c>
      <c r="D556" s="84" t="s">
        <v>2322</v>
      </c>
      <c r="E556" s="84" t="b">
        <v>0</v>
      </c>
      <c r="F556" s="84" t="b">
        <v>0</v>
      </c>
      <c r="G556" s="84" t="b">
        <v>0</v>
      </c>
    </row>
    <row r="557" spans="1:7" ht="15">
      <c r="A557" s="84" t="s">
        <v>3050</v>
      </c>
      <c r="B557" s="84">
        <v>4</v>
      </c>
      <c r="C557" s="118">
        <v>0.003752327858676414</v>
      </c>
      <c r="D557" s="84" t="s">
        <v>2322</v>
      </c>
      <c r="E557" s="84" t="b">
        <v>0</v>
      </c>
      <c r="F557" s="84" t="b">
        <v>0</v>
      </c>
      <c r="G557" s="84" t="b">
        <v>0</v>
      </c>
    </row>
    <row r="558" spans="1:7" ht="15">
      <c r="A558" s="84" t="s">
        <v>3051</v>
      </c>
      <c r="B558" s="84">
        <v>4</v>
      </c>
      <c r="C558" s="118">
        <v>0.003752327858676414</v>
      </c>
      <c r="D558" s="84" t="s">
        <v>2322</v>
      </c>
      <c r="E558" s="84" t="b">
        <v>0</v>
      </c>
      <c r="F558" s="84" t="b">
        <v>0</v>
      </c>
      <c r="G558" s="84" t="b">
        <v>0</v>
      </c>
    </row>
    <row r="559" spans="1:7" ht="15">
      <c r="A559" s="84" t="s">
        <v>3052</v>
      </c>
      <c r="B559" s="84">
        <v>4</v>
      </c>
      <c r="C559" s="118">
        <v>0.003752327858676414</v>
      </c>
      <c r="D559" s="84" t="s">
        <v>2322</v>
      </c>
      <c r="E559" s="84" t="b">
        <v>0</v>
      </c>
      <c r="F559" s="84" t="b">
        <v>0</v>
      </c>
      <c r="G559" s="84" t="b">
        <v>0</v>
      </c>
    </row>
    <row r="560" spans="1:7" ht="15">
      <c r="A560" s="84" t="s">
        <v>3054</v>
      </c>
      <c r="B560" s="84">
        <v>4</v>
      </c>
      <c r="C560" s="118">
        <v>0.003752327858676414</v>
      </c>
      <c r="D560" s="84" t="s">
        <v>2322</v>
      </c>
      <c r="E560" s="84" t="b">
        <v>0</v>
      </c>
      <c r="F560" s="84" t="b">
        <v>0</v>
      </c>
      <c r="G560" s="84" t="b">
        <v>0</v>
      </c>
    </row>
    <row r="561" spans="1:7" ht="15">
      <c r="A561" s="84" t="s">
        <v>3055</v>
      </c>
      <c r="B561" s="84">
        <v>4</v>
      </c>
      <c r="C561" s="118">
        <v>0.003752327858676414</v>
      </c>
      <c r="D561" s="84" t="s">
        <v>2322</v>
      </c>
      <c r="E561" s="84" t="b">
        <v>0</v>
      </c>
      <c r="F561" s="84" t="b">
        <v>0</v>
      </c>
      <c r="G561" s="84" t="b">
        <v>0</v>
      </c>
    </row>
    <row r="562" spans="1:7" ht="15">
      <c r="A562" s="84" t="s">
        <v>3056</v>
      </c>
      <c r="B562" s="84">
        <v>4</v>
      </c>
      <c r="C562" s="118">
        <v>0.003752327858676414</v>
      </c>
      <c r="D562" s="84" t="s">
        <v>2322</v>
      </c>
      <c r="E562" s="84" t="b">
        <v>0</v>
      </c>
      <c r="F562" s="84" t="b">
        <v>0</v>
      </c>
      <c r="G562" s="84" t="b">
        <v>0</v>
      </c>
    </row>
    <row r="563" spans="1:7" ht="15">
      <c r="A563" s="84" t="s">
        <v>3057</v>
      </c>
      <c r="B563" s="84">
        <v>4</v>
      </c>
      <c r="C563" s="118">
        <v>0.003752327858676414</v>
      </c>
      <c r="D563" s="84" t="s">
        <v>2322</v>
      </c>
      <c r="E563" s="84" t="b">
        <v>0</v>
      </c>
      <c r="F563" s="84" t="b">
        <v>0</v>
      </c>
      <c r="G563" s="84" t="b">
        <v>0</v>
      </c>
    </row>
    <row r="564" spans="1:7" ht="15">
      <c r="A564" s="84" t="s">
        <v>3058</v>
      </c>
      <c r="B564" s="84">
        <v>4</v>
      </c>
      <c r="C564" s="118">
        <v>0.003752327858676414</v>
      </c>
      <c r="D564" s="84" t="s">
        <v>2322</v>
      </c>
      <c r="E564" s="84" t="b">
        <v>0</v>
      </c>
      <c r="F564" s="84" t="b">
        <v>0</v>
      </c>
      <c r="G564" s="84" t="b">
        <v>0</v>
      </c>
    </row>
    <row r="565" spans="1:7" ht="15">
      <c r="A565" s="84" t="s">
        <v>3059</v>
      </c>
      <c r="B565" s="84">
        <v>4</v>
      </c>
      <c r="C565" s="118">
        <v>0.003752327858676414</v>
      </c>
      <c r="D565" s="84" t="s">
        <v>2322</v>
      </c>
      <c r="E565" s="84" t="b">
        <v>0</v>
      </c>
      <c r="F565" s="84" t="b">
        <v>0</v>
      </c>
      <c r="G565" s="84" t="b">
        <v>0</v>
      </c>
    </row>
    <row r="566" spans="1:7" ht="15">
      <c r="A566" s="84" t="s">
        <v>3060</v>
      </c>
      <c r="B566" s="84">
        <v>4</v>
      </c>
      <c r="C566" s="118">
        <v>0.003752327858676414</v>
      </c>
      <c r="D566" s="84" t="s">
        <v>2322</v>
      </c>
      <c r="E566" s="84" t="b">
        <v>0</v>
      </c>
      <c r="F566" s="84" t="b">
        <v>0</v>
      </c>
      <c r="G566" s="84" t="b">
        <v>0</v>
      </c>
    </row>
    <row r="567" spans="1:7" ht="15">
      <c r="A567" s="84" t="s">
        <v>3061</v>
      </c>
      <c r="B567" s="84">
        <v>4</v>
      </c>
      <c r="C567" s="118">
        <v>0.003752327858676414</v>
      </c>
      <c r="D567" s="84" t="s">
        <v>2322</v>
      </c>
      <c r="E567" s="84" t="b">
        <v>0</v>
      </c>
      <c r="F567" s="84" t="b">
        <v>0</v>
      </c>
      <c r="G567" s="84" t="b">
        <v>0</v>
      </c>
    </row>
    <row r="568" spans="1:7" ht="15">
      <c r="A568" s="84" t="s">
        <v>3062</v>
      </c>
      <c r="B568" s="84">
        <v>4</v>
      </c>
      <c r="C568" s="118">
        <v>0.003752327858676414</v>
      </c>
      <c r="D568" s="84" t="s">
        <v>2322</v>
      </c>
      <c r="E568" s="84" t="b">
        <v>0</v>
      </c>
      <c r="F568" s="84" t="b">
        <v>0</v>
      </c>
      <c r="G568" s="84" t="b">
        <v>0</v>
      </c>
    </row>
    <row r="569" spans="1:7" ht="15">
      <c r="A569" s="84" t="s">
        <v>3063</v>
      </c>
      <c r="B569" s="84">
        <v>4</v>
      </c>
      <c r="C569" s="118">
        <v>0.003752327858676414</v>
      </c>
      <c r="D569" s="84" t="s">
        <v>2322</v>
      </c>
      <c r="E569" s="84" t="b">
        <v>0</v>
      </c>
      <c r="F569" s="84" t="b">
        <v>0</v>
      </c>
      <c r="G569" s="84" t="b">
        <v>0</v>
      </c>
    </row>
    <row r="570" spans="1:7" ht="15">
      <c r="A570" s="84" t="s">
        <v>3064</v>
      </c>
      <c r="B570" s="84">
        <v>4</v>
      </c>
      <c r="C570" s="118">
        <v>0.003752327858676414</v>
      </c>
      <c r="D570" s="84" t="s">
        <v>2322</v>
      </c>
      <c r="E570" s="84" t="b">
        <v>0</v>
      </c>
      <c r="F570" s="84" t="b">
        <v>0</v>
      </c>
      <c r="G570" s="84" t="b">
        <v>0</v>
      </c>
    </row>
    <row r="571" spans="1:7" ht="15">
      <c r="A571" s="84" t="s">
        <v>2496</v>
      </c>
      <c r="B571" s="84">
        <v>3</v>
      </c>
      <c r="C571" s="118">
        <v>0.003209621642767754</v>
      </c>
      <c r="D571" s="84" t="s">
        <v>2322</v>
      </c>
      <c r="E571" s="84" t="b">
        <v>0</v>
      </c>
      <c r="F571" s="84" t="b">
        <v>0</v>
      </c>
      <c r="G571" s="84" t="b">
        <v>0</v>
      </c>
    </row>
    <row r="572" spans="1:7" ht="15">
      <c r="A572" s="84" t="s">
        <v>2983</v>
      </c>
      <c r="B572" s="84">
        <v>3</v>
      </c>
      <c r="C572" s="118">
        <v>0.003209621642767754</v>
      </c>
      <c r="D572" s="84" t="s">
        <v>2322</v>
      </c>
      <c r="E572" s="84" t="b">
        <v>0</v>
      </c>
      <c r="F572" s="84" t="b">
        <v>0</v>
      </c>
      <c r="G572" s="84" t="b">
        <v>0</v>
      </c>
    </row>
    <row r="573" spans="1:7" ht="15">
      <c r="A573" s="84" t="s">
        <v>2984</v>
      </c>
      <c r="B573" s="84">
        <v>3</v>
      </c>
      <c r="C573" s="118">
        <v>0.003209621642767754</v>
      </c>
      <c r="D573" s="84" t="s">
        <v>2322</v>
      </c>
      <c r="E573" s="84" t="b">
        <v>0</v>
      </c>
      <c r="F573" s="84" t="b">
        <v>0</v>
      </c>
      <c r="G573" s="84" t="b">
        <v>0</v>
      </c>
    </row>
    <row r="574" spans="1:7" ht="15">
      <c r="A574" s="84" t="s">
        <v>323</v>
      </c>
      <c r="B574" s="84">
        <v>3</v>
      </c>
      <c r="C574" s="118">
        <v>0.003209621642767754</v>
      </c>
      <c r="D574" s="84" t="s">
        <v>2322</v>
      </c>
      <c r="E574" s="84" t="b">
        <v>0</v>
      </c>
      <c r="F574" s="84" t="b">
        <v>0</v>
      </c>
      <c r="G574" s="84" t="b">
        <v>0</v>
      </c>
    </row>
    <row r="575" spans="1:7" ht="15">
      <c r="A575" s="84" t="s">
        <v>3077</v>
      </c>
      <c r="B575" s="84">
        <v>3</v>
      </c>
      <c r="C575" s="118">
        <v>0.003209621642767754</v>
      </c>
      <c r="D575" s="84" t="s">
        <v>2322</v>
      </c>
      <c r="E575" s="84" t="b">
        <v>0</v>
      </c>
      <c r="F575" s="84" t="b">
        <v>0</v>
      </c>
      <c r="G575" s="84" t="b">
        <v>0</v>
      </c>
    </row>
    <row r="576" spans="1:7" ht="15">
      <c r="A576" s="84" t="s">
        <v>3138</v>
      </c>
      <c r="B576" s="84">
        <v>2</v>
      </c>
      <c r="C576" s="118">
        <v>0.002511248308376142</v>
      </c>
      <c r="D576" s="84" t="s">
        <v>2322</v>
      </c>
      <c r="E576" s="84" t="b">
        <v>0</v>
      </c>
      <c r="F576" s="84" t="b">
        <v>0</v>
      </c>
      <c r="G576" s="84" t="b">
        <v>0</v>
      </c>
    </row>
    <row r="577" spans="1:7" ht="15">
      <c r="A577" s="84" t="s">
        <v>3139</v>
      </c>
      <c r="B577" s="84">
        <v>2</v>
      </c>
      <c r="C577" s="118">
        <v>0.003146332687414077</v>
      </c>
      <c r="D577" s="84" t="s">
        <v>2322</v>
      </c>
      <c r="E577" s="84" t="b">
        <v>0</v>
      </c>
      <c r="F577" s="84" t="b">
        <v>0</v>
      </c>
      <c r="G577" s="84" t="b">
        <v>0</v>
      </c>
    </row>
    <row r="578" spans="1:7" ht="15">
      <c r="A578" s="84" t="s">
        <v>3128</v>
      </c>
      <c r="B578" s="84">
        <v>2</v>
      </c>
      <c r="C578" s="118">
        <v>0.002511248308376142</v>
      </c>
      <c r="D578" s="84" t="s">
        <v>2322</v>
      </c>
      <c r="E578" s="84" t="b">
        <v>0</v>
      </c>
      <c r="F578" s="84" t="b">
        <v>0</v>
      </c>
      <c r="G578" s="84" t="b">
        <v>0</v>
      </c>
    </row>
    <row r="579" spans="1:7" ht="15">
      <c r="A579" s="84" t="s">
        <v>3129</v>
      </c>
      <c r="B579" s="84">
        <v>2</v>
      </c>
      <c r="C579" s="118">
        <v>0.002511248308376142</v>
      </c>
      <c r="D579" s="84" t="s">
        <v>2322</v>
      </c>
      <c r="E579" s="84" t="b">
        <v>0</v>
      </c>
      <c r="F579" s="84" t="b">
        <v>0</v>
      </c>
      <c r="G579" s="84" t="b">
        <v>0</v>
      </c>
    </row>
    <row r="580" spans="1:7" ht="15">
      <c r="A580" s="84" t="s">
        <v>3130</v>
      </c>
      <c r="B580" s="84">
        <v>2</v>
      </c>
      <c r="C580" s="118">
        <v>0.002511248308376142</v>
      </c>
      <c r="D580" s="84" t="s">
        <v>2322</v>
      </c>
      <c r="E580" s="84" t="b">
        <v>0</v>
      </c>
      <c r="F580" s="84" t="b">
        <v>0</v>
      </c>
      <c r="G580" s="84" t="b">
        <v>0</v>
      </c>
    </row>
    <row r="581" spans="1:7" ht="15">
      <c r="A581" s="84" t="s">
        <v>3131</v>
      </c>
      <c r="B581" s="84">
        <v>2</v>
      </c>
      <c r="C581" s="118">
        <v>0.002511248308376142</v>
      </c>
      <c r="D581" s="84" t="s">
        <v>2322</v>
      </c>
      <c r="E581" s="84" t="b">
        <v>0</v>
      </c>
      <c r="F581" s="84" t="b">
        <v>0</v>
      </c>
      <c r="G581" s="84" t="b">
        <v>0</v>
      </c>
    </row>
    <row r="582" spans="1:7" ht="15">
      <c r="A582" s="84" t="s">
        <v>3132</v>
      </c>
      <c r="B582" s="84">
        <v>2</v>
      </c>
      <c r="C582" s="118">
        <v>0.002511248308376142</v>
      </c>
      <c r="D582" s="84" t="s">
        <v>2322</v>
      </c>
      <c r="E582" s="84" t="b">
        <v>0</v>
      </c>
      <c r="F582" s="84" t="b">
        <v>0</v>
      </c>
      <c r="G582" s="84" t="b">
        <v>0</v>
      </c>
    </row>
    <row r="583" spans="1:7" ht="15">
      <c r="A583" s="84" t="s">
        <v>3156</v>
      </c>
      <c r="B583" s="84">
        <v>2</v>
      </c>
      <c r="C583" s="118">
        <v>0.002511248308376142</v>
      </c>
      <c r="D583" s="84" t="s">
        <v>2322</v>
      </c>
      <c r="E583" s="84" t="b">
        <v>0</v>
      </c>
      <c r="F583" s="84" t="b">
        <v>0</v>
      </c>
      <c r="G583" s="84" t="b">
        <v>0</v>
      </c>
    </row>
    <row r="584" spans="1:7" ht="15">
      <c r="A584" s="84" t="s">
        <v>3157</v>
      </c>
      <c r="B584" s="84">
        <v>2</v>
      </c>
      <c r="C584" s="118">
        <v>0.002511248308376142</v>
      </c>
      <c r="D584" s="84" t="s">
        <v>2322</v>
      </c>
      <c r="E584" s="84" t="b">
        <v>0</v>
      </c>
      <c r="F584" s="84" t="b">
        <v>0</v>
      </c>
      <c r="G584" s="84" t="b">
        <v>0</v>
      </c>
    </row>
    <row r="585" spans="1:7" ht="15">
      <c r="A585" s="84" t="s">
        <v>3158</v>
      </c>
      <c r="B585" s="84">
        <v>2</v>
      </c>
      <c r="C585" s="118">
        <v>0.002511248308376142</v>
      </c>
      <c r="D585" s="84" t="s">
        <v>2322</v>
      </c>
      <c r="E585" s="84" t="b">
        <v>0</v>
      </c>
      <c r="F585" s="84" t="b">
        <v>0</v>
      </c>
      <c r="G585" s="84" t="b">
        <v>0</v>
      </c>
    </row>
    <row r="586" spans="1:7" ht="15">
      <c r="A586" s="84" t="s">
        <v>3159</v>
      </c>
      <c r="B586" s="84">
        <v>2</v>
      </c>
      <c r="C586" s="118">
        <v>0.002511248308376142</v>
      </c>
      <c r="D586" s="84" t="s">
        <v>2322</v>
      </c>
      <c r="E586" s="84" t="b">
        <v>0</v>
      </c>
      <c r="F586" s="84" t="b">
        <v>0</v>
      </c>
      <c r="G586" s="84" t="b">
        <v>0</v>
      </c>
    </row>
    <row r="587" spans="1:7" ht="15">
      <c r="A587" s="84" t="s">
        <v>3160</v>
      </c>
      <c r="B587" s="84">
        <v>2</v>
      </c>
      <c r="C587" s="118">
        <v>0.002511248308376142</v>
      </c>
      <c r="D587" s="84" t="s">
        <v>2322</v>
      </c>
      <c r="E587" s="84" t="b">
        <v>0</v>
      </c>
      <c r="F587" s="84" t="b">
        <v>0</v>
      </c>
      <c r="G587" s="84" t="b">
        <v>0</v>
      </c>
    </row>
    <row r="588" spans="1:7" ht="15">
      <c r="A588" s="84" t="s">
        <v>3161</v>
      </c>
      <c r="B588" s="84">
        <v>2</v>
      </c>
      <c r="C588" s="118">
        <v>0.002511248308376142</v>
      </c>
      <c r="D588" s="84" t="s">
        <v>2322</v>
      </c>
      <c r="E588" s="84" t="b">
        <v>0</v>
      </c>
      <c r="F588" s="84" t="b">
        <v>0</v>
      </c>
      <c r="G588" s="84" t="b">
        <v>0</v>
      </c>
    </row>
    <row r="589" spans="1:7" ht="15">
      <c r="A589" s="84" t="s">
        <v>3162</v>
      </c>
      <c r="B589" s="84">
        <v>2</v>
      </c>
      <c r="C589" s="118">
        <v>0.002511248308376142</v>
      </c>
      <c r="D589" s="84" t="s">
        <v>2322</v>
      </c>
      <c r="E589" s="84" t="b">
        <v>0</v>
      </c>
      <c r="F589" s="84" t="b">
        <v>0</v>
      </c>
      <c r="G589" s="84" t="b">
        <v>0</v>
      </c>
    </row>
    <row r="590" spans="1:7" ht="15">
      <c r="A590" s="84" t="s">
        <v>3163</v>
      </c>
      <c r="B590" s="84">
        <v>2</v>
      </c>
      <c r="C590" s="118">
        <v>0.002511248308376142</v>
      </c>
      <c r="D590" s="84" t="s">
        <v>2322</v>
      </c>
      <c r="E590" s="84" t="b">
        <v>0</v>
      </c>
      <c r="F590" s="84" t="b">
        <v>0</v>
      </c>
      <c r="G590" s="84" t="b">
        <v>0</v>
      </c>
    </row>
    <row r="591" spans="1:7" ht="15">
      <c r="A591" s="84" t="s">
        <v>2411</v>
      </c>
      <c r="B591" s="84">
        <v>16</v>
      </c>
      <c r="C591" s="118">
        <v>0</v>
      </c>
      <c r="D591" s="84" t="s">
        <v>2323</v>
      </c>
      <c r="E591" s="84" t="b">
        <v>0</v>
      </c>
      <c r="F591" s="84" t="b">
        <v>0</v>
      </c>
      <c r="G591" s="84" t="b">
        <v>0</v>
      </c>
    </row>
    <row r="592" spans="1:7" ht="15">
      <c r="A592" s="84" t="s">
        <v>2483</v>
      </c>
      <c r="B592" s="84">
        <v>11</v>
      </c>
      <c r="C592" s="118">
        <v>0.007748918928461893</v>
      </c>
      <c r="D592" s="84" t="s">
        <v>2323</v>
      </c>
      <c r="E592" s="84" t="b">
        <v>0</v>
      </c>
      <c r="F592" s="84" t="b">
        <v>0</v>
      </c>
      <c r="G592" s="84" t="b">
        <v>0</v>
      </c>
    </row>
    <row r="593" spans="1:7" ht="15">
      <c r="A593" s="84" t="s">
        <v>2484</v>
      </c>
      <c r="B593" s="84">
        <v>11</v>
      </c>
      <c r="C593" s="118">
        <v>0.007748918928461893</v>
      </c>
      <c r="D593" s="84" t="s">
        <v>2323</v>
      </c>
      <c r="E593" s="84" t="b">
        <v>0</v>
      </c>
      <c r="F593" s="84" t="b">
        <v>0</v>
      </c>
      <c r="G593" s="84" t="b">
        <v>0</v>
      </c>
    </row>
    <row r="594" spans="1:7" ht="15">
      <c r="A594" s="84" t="s">
        <v>2485</v>
      </c>
      <c r="B594" s="84">
        <v>11</v>
      </c>
      <c r="C594" s="118">
        <v>0.007748918928461893</v>
      </c>
      <c r="D594" s="84" t="s">
        <v>2323</v>
      </c>
      <c r="E594" s="84" t="b">
        <v>0</v>
      </c>
      <c r="F594" s="84" t="b">
        <v>0</v>
      </c>
      <c r="G594" s="84" t="b">
        <v>0</v>
      </c>
    </row>
    <row r="595" spans="1:7" ht="15">
      <c r="A595" s="84" t="s">
        <v>2486</v>
      </c>
      <c r="B595" s="84">
        <v>11</v>
      </c>
      <c r="C595" s="118">
        <v>0.007748918928461893</v>
      </c>
      <c r="D595" s="84" t="s">
        <v>2323</v>
      </c>
      <c r="E595" s="84" t="b">
        <v>0</v>
      </c>
      <c r="F595" s="84" t="b">
        <v>0</v>
      </c>
      <c r="G595" s="84" t="b">
        <v>0</v>
      </c>
    </row>
    <row r="596" spans="1:7" ht="15">
      <c r="A596" s="84" t="s">
        <v>2487</v>
      </c>
      <c r="B596" s="84">
        <v>11</v>
      </c>
      <c r="C596" s="118">
        <v>0.007748918928461893</v>
      </c>
      <c r="D596" s="84" t="s">
        <v>2323</v>
      </c>
      <c r="E596" s="84" t="b">
        <v>0</v>
      </c>
      <c r="F596" s="84" t="b">
        <v>0</v>
      </c>
      <c r="G596" s="84" t="b">
        <v>0</v>
      </c>
    </row>
    <row r="597" spans="1:7" ht="15">
      <c r="A597" s="84" t="s">
        <v>2488</v>
      </c>
      <c r="B597" s="84">
        <v>11</v>
      </c>
      <c r="C597" s="118">
        <v>0.007748918928461893</v>
      </c>
      <c r="D597" s="84" t="s">
        <v>2323</v>
      </c>
      <c r="E597" s="84" t="b">
        <v>0</v>
      </c>
      <c r="F597" s="84" t="b">
        <v>0</v>
      </c>
      <c r="G597" s="84" t="b">
        <v>0</v>
      </c>
    </row>
    <row r="598" spans="1:7" ht="15">
      <c r="A598" s="84" t="s">
        <v>2489</v>
      </c>
      <c r="B598" s="84">
        <v>11</v>
      </c>
      <c r="C598" s="118">
        <v>0.007748918928461893</v>
      </c>
      <c r="D598" s="84" t="s">
        <v>2323</v>
      </c>
      <c r="E598" s="84" t="b">
        <v>0</v>
      </c>
      <c r="F598" s="84" t="b">
        <v>0</v>
      </c>
      <c r="G598" s="84" t="b">
        <v>0</v>
      </c>
    </row>
    <row r="599" spans="1:7" ht="15">
      <c r="A599" s="84" t="s">
        <v>2490</v>
      </c>
      <c r="B599" s="84">
        <v>11</v>
      </c>
      <c r="C599" s="118">
        <v>0.007748918928461893</v>
      </c>
      <c r="D599" s="84" t="s">
        <v>2323</v>
      </c>
      <c r="E599" s="84" t="b">
        <v>0</v>
      </c>
      <c r="F599" s="84" t="b">
        <v>0</v>
      </c>
      <c r="G599" s="84" t="b">
        <v>0</v>
      </c>
    </row>
    <row r="600" spans="1:7" ht="15">
      <c r="A600" s="84" t="s">
        <v>2491</v>
      </c>
      <c r="B600" s="84">
        <v>11</v>
      </c>
      <c r="C600" s="118">
        <v>0.007748918928461893</v>
      </c>
      <c r="D600" s="84" t="s">
        <v>2323</v>
      </c>
      <c r="E600" s="84" t="b">
        <v>0</v>
      </c>
      <c r="F600" s="84" t="b">
        <v>0</v>
      </c>
      <c r="G600" s="84" t="b">
        <v>0</v>
      </c>
    </row>
    <row r="601" spans="1:7" ht="15">
      <c r="A601" s="84" t="s">
        <v>335</v>
      </c>
      <c r="B601" s="84">
        <v>10</v>
      </c>
      <c r="C601" s="118">
        <v>0.008836362885537869</v>
      </c>
      <c r="D601" s="84" t="s">
        <v>2323</v>
      </c>
      <c r="E601" s="84" t="b">
        <v>0</v>
      </c>
      <c r="F601" s="84" t="b">
        <v>0</v>
      </c>
      <c r="G601" s="84" t="b">
        <v>0</v>
      </c>
    </row>
    <row r="602" spans="1:7" ht="15">
      <c r="A602" s="84" t="s">
        <v>2985</v>
      </c>
      <c r="B602" s="84">
        <v>10</v>
      </c>
      <c r="C602" s="118">
        <v>0.008836362885537869</v>
      </c>
      <c r="D602" s="84" t="s">
        <v>2323</v>
      </c>
      <c r="E602" s="84" t="b">
        <v>0</v>
      </c>
      <c r="F602" s="84" t="b">
        <v>0</v>
      </c>
      <c r="G602" s="84" t="b">
        <v>0</v>
      </c>
    </row>
    <row r="603" spans="1:7" ht="15">
      <c r="A603" s="84" t="s">
        <v>2450</v>
      </c>
      <c r="B603" s="84">
        <v>6</v>
      </c>
      <c r="C603" s="118">
        <v>0.011064122916163146</v>
      </c>
      <c r="D603" s="84" t="s">
        <v>2323</v>
      </c>
      <c r="E603" s="84" t="b">
        <v>1</v>
      </c>
      <c r="F603" s="84" t="b">
        <v>0</v>
      </c>
      <c r="G603" s="84" t="b">
        <v>0</v>
      </c>
    </row>
    <row r="604" spans="1:7" ht="15">
      <c r="A604" s="84" t="s">
        <v>3020</v>
      </c>
      <c r="B604" s="84">
        <v>5</v>
      </c>
      <c r="C604" s="118">
        <v>0.010933982214716581</v>
      </c>
      <c r="D604" s="84" t="s">
        <v>2323</v>
      </c>
      <c r="E604" s="84" t="b">
        <v>0</v>
      </c>
      <c r="F604" s="84" t="b">
        <v>0</v>
      </c>
      <c r="G604" s="84" t="b">
        <v>0</v>
      </c>
    </row>
    <row r="605" spans="1:7" ht="15">
      <c r="A605" s="84" t="s">
        <v>3021</v>
      </c>
      <c r="B605" s="84">
        <v>5</v>
      </c>
      <c r="C605" s="118">
        <v>0.010933982214716581</v>
      </c>
      <c r="D605" s="84" t="s">
        <v>2323</v>
      </c>
      <c r="E605" s="84" t="b">
        <v>0</v>
      </c>
      <c r="F605" s="84" t="b">
        <v>0</v>
      </c>
      <c r="G605" s="84" t="b">
        <v>0</v>
      </c>
    </row>
    <row r="606" spans="1:7" ht="15">
      <c r="A606" s="84" t="s">
        <v>3022</v>
      </c>
      <c r="B606" s="84">
        <v>5</v>
      </c>
      <c r="C606" s="118">
        <v>0.010933982214716581</v>
      </c>
      <c r="D606" s="84" t="s">
        <v>2323</v>
      </c>
      <c r="E606" s="84" t="b">
        <v>0</v>
      </c>
      <c r="F606" s="84" t="b">
        <v>0</v>
      </c>
      <c r="G606" s="84" t="b">
        <v>0</v>
      </c>
    </row>
    <row r="607" spans="1:7" ht="15">
      <c r="A607" s="84" t="s">
        <v>3005</v>
      </c>
      <c r="B607" s="84">
        <v>5</v>
      </c>
      <c r="C607" s="118">
        <v>0.010933982214716581</v>
      </c>
      <c r="D607" s="84" t="s">
        <v>2323</v>
      </c>
      <c r="E607" s="84" t="b">
        <v>0</v>
      </c>
      <c r="F607" s="84" t="b">
        <v>0</v>
      </c>
      <c r="G607" s="84" t="b">
        <v>0</v>
      </c>
    </row>
    <row r="608" spans="1:7" ht="15">
      <c r="A608" s="84" t="s">
        <v>3023</v>
      </c>
      <c r="B608" s="84">
        <v>5</v>
      </c>
      <c r="C608" s="118">
        <v>0.010933982214716581</v>
      </c>
      <c r="D608" s="84" t="s">
        <v>2323</v>
      </c>
      <c r="E608" s="84" t="b">
        <v>0</v>
      </c>
      <c r="F608" s="84" t="b">
        <v>0</v>
      </c>
      <c r="G608" s="84" t="b">
        <v>0</v>
      </c>
    </row>
    <row r="609" spans="1:7" ht="15">
      <c r="A609" s="84" t="s">
        <v>3024</v>
      </c>
      <c r="B609" s="84">
        <v>5</v>
      </c>
      <c r="C609" s="118">
        <v>0.010933982214716581</v>
      </c>
      <c r="D609" s="84" t="s">
        <v>2323</v>
      </c>
      <c r="E609" s="84" t="b">
        <v>0</v>
      </c>
      <c r="F609" s="84" t="b">
        <v>0</v>
      </c>
      <c r="G609" s="84" t="b">
        <v>0</v>
      </c>
    </row>
    <row r="610" spans="1:7" ht="15">
      <c r="A610" s="84" t="s">
        <v>3025</v>
      </c>
      <c r="B610" s="84">
        <v>5</v>
      </c>
      <c r="C610" s="118">
        <v>0.010933982214716581</v>
      </c>
      <c r="D610" s="84" t="s">
        <v>2323</v>
      </c>
      <c r="E610" s="84" t="b">
        <v>0</v>
      </c>
      <c r="F610" s="84" t="b">
        <v>0</v>
      </c>
      <c r="G610" s="84" t="b">
        <v>0</v>
      </c>
    </row>
    <row r="611" spans="1:7" ht="15">
      <c r="A611" s="84" t="s">
        <v>3026</v>
      </c>
      <c r="B611" s="84">
        <v>5</v>
      </c>
      <c r="C611" s="118">
        <v>0.010933982214716581</v>
      </c>
      <c r="D611" s="84" t="s">
        <v>2323</v>
      </c>
      <c r="E611" s="84" t="b">
        <v>0</v>
      </c>
      <c r="F611" s="84" t="b">
        <v>0</v>
      </c>
      <c r="G611" s="84" t="b">
        <v>0</v>
      </c>
    </row>
    <row r="612" spans="1:7" ht="15">
      <c r="A612" s="84" t="s">
        <v>3027</v>
      </c>
      <c r="B612" s="84">
        <v>5</v>
      </c>
      <c r="C612" s="118">
        <v>0.010933982214716581</v>
      </c>
      <c r="D612" s="84" t="s">
        <v>2323</v>
      </c>
      <c r="E612" s="84" t="b">
        <v>0</v>
      </c>
      <c r="F612" s="84" t="b">
        <v>0</v>
      </c>
      <c r="G612" s="84" t="b">
        <v>0</v>
      </c>
    </row>
    <row r="613" spans="1:7" ht="15">
      <c r="A613" s="84" t="s">
        <v>3001</v>
      </c>
      <c r="B613" s="84">
        <v>5</v>
      </c>
      <c r="C613" s="118">
        <v>0.010933982214716581</v>
      </c>
      <c r="D613" s="84" t="s">
        <v>2323</v>
      </c>
      <c r="E613" s="84" t="b">
        <v>0</v>
      </c>
      <c r="F613" s="84" t="b">
        <v>0</v>
      </c>
      <c r="G613" s="84" t="b">
        <v>0</v>
      </c>
    </row>
    <row r="614" spans="1:7" ht="15">
      <c r="A614" s="84" t="s">
        <v>3028</v>
      </c>
      <c r="B614" s="84">
        <v>5</v>
      </c>
      <c r="C614" s="118">
        <v>0.010933982214716581</v>
      </c>
      <c r="D614" s="84" t="s">
        <v>2323</v>
      </c>
      <c r="E614" s="84" t="b">
        <v>0</v>
      </c>
      <c r="F614" s="84" t="b">
        <v>0</v>
      </c>
      <c r="G614" s="84" t="b">
        <v>0</v>
      </c>
    </row>
    <row r="615" spans="1:7" ht="15">
      <c r="A615" s="84" t="s">
        <v>3029</v>
      </c>
      <c r="B615" s="84">
        <v>5</v>
      </c>
      <c r="C615" s="118">
        <v>0.010933982214716581</v>
      </c>
      <c r="D615" s="84" t="s">
        <v>2323</v>
      </c>
      <c r="E615" s="84" t="b">
        <v>0</v>
      </c>
      <c r="F615" s="84" t="b">
        <v>0</v>
      </c>
      <c r="G615" s="84" t="b">
        <v>0</v>
      </c>
    </row>
    <row r="616" spans="1:7" ht="15">
      <c r="A616" s="84" t="s">
        <v>300</v>
      </c>
      <c r="B616" s="84">
        <v>4</v>
      </c>
      <c r="C616" s="118">
        <v>0.010425281235116232</v>
      </c>
      <c r="D616" s="84" t="s">
        <v>2323</v>
      </c>
      <c r="E616" s="84" t="b">
        <v>0</v>
      </c>
      <c r="F616" s="84" t="b">
        <v>0</v>
      </c>
      <c r="G616" s="84" t="b">
        <v>0</v>
      </c>
    </row>
    <row r="617" spans="1:7" ht="15">
      <c r="A617" s="84" t="s">
        <v>3002</v>
      </c>
      <c r="B617" s="84">
        <v>4</v>
      </c>
      <c r="C617" s="118">
        <v>0.010425281235116232</v>
      </c>
      <c r="D617" s="84" t="s">
        <v>2323</v>
      </c>
      <c r="E617" s="84" t="b">
        <v>0</v>
      </c>
      <c r="F617" s="84" t="b">
        <v>0</v>
      </c>
      <c r="G617" s="84" t="b">
        <v>0</v>
      </c>
    </row>
    <row r="618" spans="1:7" ht="15">
      <c r="A618" s="84" t="s">
        <v>3133</v>
      </c>
      <c r="B618" s="84">
        <v>2</v>
      </c>
      <c r="C618" s="118">
        <v>0.010425281235116232</v>
      </c>
      <c r="D618" s="84" t="s">
        <v>2323</v>
      </c>
      <c r="E618" s="84" t="b">
        <v>0</v>
      </c>
      <c r="F618" s="84" t="b">
        <v>0</v>
      </c>
      <c r="G618" s="84" t="b">
        <v>0</v>
      </c>
    </row>
    <row r="619" spans="1:7" ht="15">
      <c r="A619" s="84" t="s">
        <v>3134</v>
      </c>
      <c r="B619" s="84">
        <v>2</v>
      </c>
      <c r="C619" s="118">
        <v>0.010425281235116232</v>
      </c>
      <c r="D619" s="84" t="s">
        <v>2323</v>
      </c>
      <c r="E619" s="84" t="b">
        <v>0</v>
      </c>
      <c r="F619" s="84" t="b">
        <v>0</v>
      </c>
      <c r="G619" s="84" t="b">
        <v>0</v>
      </c>
    </row>
    <row r="620" spans="1:7" ht="15">
      <c r="A620" s="84" t="s">
        <v>2493</v>
      </c>
      <c r="B620" s="84">
        <v>17</v>
      </c>
      <c r="C620" s="118">
        <v>0.0055907659895143525</v>
      </c>
      <c r="D620" s="84" t="s">
        <v>2324</v>
      </c>
      <c r="E620" s="84" t="b">
        <v>0</v>
      </c>
      <c r="F620" s="84" t="b">
        <v>0</v>
      </c>
      <c r="G620" s="84" t="b">
        <v>0</v>
      </c>
    </row>
    <row r="621" spans="1:7" ht="15">
      <c r="A621" s="84" t="s">
        <v>2446</v>
      </c>
      <c r="B621" s="84">
        <v>14</v>
      </c>
      <c r="C621" s="118">
        <v>0.03911350057705439</v>
      </c>
      <c r="D621" s="84" t="s">
        <v>2324</v>
      </c>
      <c r="E621" s="84" t="b">
        <v>0</v>
      </c>
      <c r="F621" s="84" t="b">
        <v>0</v>
      </c>
      <c r="G621" s="84" t="b">
        <v>0</v>
      </c>
    </row>
    <row r="622" spans="1:7" ht="15">
      <c r="A622" s="84" t="s">
        <v>2494</v>
      </c>
      <c r="B622" s="84">
        <v>12</v>
      </c>
      <c r="C622" s="118">
        <v>0</v>
      </c>
      <c r="D622" s="84" t="s">
        <v>2324</v>
      </c>
      <c r="E622" s="84" t="b">
        <v>0</v>
      </c>
      <c r="F622" s="84" t="b">
        <v>0</v>
      </c>
      <c r="G622" s="84" t="b">
        <v>0</v>
      </c>
    </row>
    <row r="623" spans="1:7" ht="15">
      <c r="A623" s="84" t="s">
        <v>2495</v>
      </c>
      <c r="B623" s="84">
        <v>11</v>
      </c>
      <c r="C623" s="118">
        <v>0</v>
      </c>
      <c r="D623" s="84" t="s">
        <v>2324</v>
      </c>
      <c r="E623" s="84" t="b">
        <v>0</v>
      </c>
      <c r="F623" s="84" t="b">
        <v>0</v>
      </c>
      <c r="G623" s="84" t="b">
        <v>0</v>
      </c>
    </row>
    <row r="624" spans="1:7" ht="15">
      <c r="A624" s="84" t="s">
        <v>2496</v>
      </c>
      <c r="B624" s="84">
        <v>11</v>
      </c>
      <c r="C624" s="118">
        <v>0</v>
      </c>
      <c r="D624" s="84" t="s">
        <v>2324</v>
      </c>
      <c r="E624" s="84" t="b">
        <v>0</v>
      </c>
      <c r="F624" s="84" t="b">
        <v>0</v>
      </c>
      <c r="G624" s="84" t="b">
        <v>0</v>
      </c>
    </row>
    <row r="625" spans="1:7" ht="15">
      <c r="A625" s="84" t="s">
        <v>2497</v>
      </c>
      <c r="B625" s="84">
        <v>11</v>
      </c>
      <c r="C625" s="118">
        <v>0</v>
      </c>
      <c r="D625" s="84" t="s">
        <v>2324</v>
      </c>
      <c r="E625" s="84" t="b">
        <v>0</v>
      </c>
      <c r="F625" s="84" t="b">
        <v>0</v>
      </c>
      <c r="G625" s="84" t="b">
        <v>0</v>
      </c>
    </row>
    <row r="626" spans="1:7" ht="15">
      <c r="A626" s="84" t="s">
        <v>2447</v>
      </c>
      <c r="B626" s="84">
        <v>11</v>
      </c>
      <c r="C626" s="118">
        <v>0</v>
      </c>
      <c r="D626" s="84" t="s">
        <v>2324</v>
      </c>
      <c r="E626" s="84" t="b">
        <v>0</v>
      </c>
      <c r="F626" s="84" t="b">
        <v>0</v>
      </c>
      <c r="G626" s="84" t="b">
        <v>0</v>
      </c>
    </row>
    <row r="627" spans="1:7" ht="15">
      <c r="A627" s="84" t="s">
        <v>2498</v>
      </c>
      <c r="B627" s="84">
        <v>11</v>
      </c>
      <c r="C627" s="118">
        <v>0</v>
      </c>
      <c r="D627" s="84" t="s">
        <v>2324</v>
      </c>
      <c r="E627" s="84" t="b">
        <v>0</v>
      </c>
      <c r="F627" s="84" t="b">
        <v>0</v>
      </c>
      <c r="G627" s="84" t="b">
        <v>0</v>
      </c>
    </row>
    <row r="628" spans="1:7" ht="15">
      <c r="A628" s="84" t="s">
        <v>2499</v>
      </c>
      <c r="B628" s="84">
        <v>11</v>
      </c>
      <c r="C628" s="118">
        <v>0</v>
      </c>
      <c r="D628" s="84" t="s">
        <v>2324</v>
      </c>
      <c r="E628" s="84" t="b">
        <v>0</v>
      </c>
      <c r="F628" s="84" t="b">
        <v>0</v>
      </c>
      <c r="G628" s="84" t="b">
        <v>0</v>
      </c>
    </row>
    <row r="629" spans="1:7" ht="15">
      <c r="A629" s="84" t="s">
        <v>2500</v>
      </c>
      <c r="B629" s="84">
        <v>10</v>
      </c>
      <c r="C629" s="118">
        <v>0.0015619881191783046</v>
      </c>
      <c r="D629" s="84" t="s">
        <v>2324</v>
      </c>
      <c r="E629" s="84" t="b">
        <v>0</v>
      </c>
      <c r="F629" s="84" t="b">
        <v>0</v>
      </c>
      <c r="G629" s="84" t="b">
        <v>0</v>
      </c>
    </row>
    <row r="630" spans="1:7" ht="15">
      <c r="A630" s="84" t="s">
        <v>2990</v>
      </c>
      <c r="B630" s="84">
        <v>10</v>
      </c>
      <c r="C630" s="118">
        <v>0.0015619881191783046</v>
      </c>
      <c r="D630" s="84" t="s">
        <v>2324</v>
      </c>
      <c r="E630" s="84" t="b">
        <v>0</v>
      </c>
      <c r="F630" s="84" t="b">
        <v>0</v>
      </c>
      <c r="G630" s="84" t="b">
        <v>0</v>
      </c>
    </row>
    <row r="631" spans="1:7" ht="15">
      <c r="A631" s="84" t="s">
        <v>2952</v>
      </c>
      <c r="B631" s="84">
        <v>10</v>
      </c>
      <c r="C631" s="118">
        <v>0.0015619881191783046</v>
      </c>
      <c r="D631" s="84" t="s">
        <v>2324</v>
      </c>
      <c r="E631" s="84" t="b">
        <v>0</v>
      </c>
      <c r="F631" s="84" t="b">
        <v>0</v>
      </c>
      <c r="G631" s="84" t="b">
        <v>0</v>
      </c>
    </row>
    <row r="632" spans="1:7" ht="15">
      <c r="A632" s="84" t="s">
        <v>231</v>
      </c>
      <c r="B632" s="84">
        <v>9</v>
      </c>
      <c r="C632" s="118">
        <v>0.0029598172885664216</v>
      </c>
      <c r="D632" s="84" t="s">
        <v>2324</v>
      </c>
      <c r="E632" s="84" t="b">
        <v>0</v>
      </c>
      <c r="F632" s="84" t="b">
        <v>0</v>
      </c>
      <c r="G632" s="84" t="b">
        <v>0</v>
      </c>
    </row>
    <row r="633" spans="1:7" ht="15">
      <c r="A633" s="84" t="s">
        <v>2997</v>
      </c>
      <c r="B633" s="84">
        <v>8</v>
      </c>
      <c r="C633" s="118">
        <v>0.004175175793699063</v>
      </c>
      <c r="D633" s="84" t="s">
        <v>2324</v>
      </c>
      <c r="E633" s="84" t="b">
        <v>0</v>
      </c>
      <c r="F633" s="84" t="b">
        <v>0</v>
      </c>
      <c r="G633" s="84" t="b">
        <v>0</v>
      </c>
    </row>
    <row r="634" spans="1:7" ht="15">
      <c r="A634" s="84" t="s">
        <v>2998</v>
      </c>
      <c r="B634" s="84">
        <v>8</v>
      </c>
      <c r="C634" s="118">
        <v>0.004175175793699063</v>
      </c>
      <c r="D634" s="84" t="s">
        <v>2324</v>
      </c>
      <c r="E634" s="84" t="b">
        <v>0</v>
      </c>
      <c r="F634" s="84" t="b">
        <v>0</v>
      </c>
      <c r="G634" s="84" t="b">
        <v>0</v>
      </c>
    </row>
    <row r="635" spans="1:7" ht="15">
      <c r="A635" s="84" t="s">
        <v>2999</v>
      </c>
      <c r="B635" s="84">
        <v>8</v>
      </c>
      <c r="C635" s="118">
        <v>0.004175175793699063</v>
      </c>
      <c r="D635" s="84" t="s">
        <v>2324</v>
      </c>
      <c r="E635" s="84" t="b">
        <v>0</v>
      </c>
      <c r="F635" s="84" t="b">
        <v>0</v>
      </c>
      <c r="G635" s="84" t="b">
        <v>0</v>
      </c>
    </row>
    <row r="636" spans="1:7" ht="15">
      <c r="A636" s="84" t="s">
        <v>2480</v>
      </c>
      <c r="B636" s="84">
        <v>8</v>
      </c>
      <c r="C636" s="118">
        <v>0.004175175793699063</v>
      </c>
      <c r="D636" s="84" t="s">
        <v>2324</v>
      </c>
      <c r="E636" s="84" t="b">
        <v>0</v>
      </c>
      <c r="F636" s="84" t="b">
        <v>0</v>
      </c>
      <c r="G636" s="84" t="b">
        <v>0</v>
      </c>
    </row>
    <row r="637" spans="1:7" ht="15">
      <c r="A637" s="84" t="s">
        <v>2983</v>
      </c>
      <c r="B637" s="84">
        <v>8</v>
      </c>
      <c r="C637" s="118">
        <v>0.004175175793699063</v>
      </c>
      <c r="D637" s="84" t="s">
        <v>2324</v>
      </c>
      <c r="E637" s="84" t="b">
        <v>0</v>
      </c>
      <c r="F637" s="84" t="b">
        <v>0</v>
      </c>
      <c r="G637" s="84" t="b">
        <v>0</v>
      </c>
    </row>
    <row r="638" spans="1:7" ht="15">
      <c r="A638" s="84" t="s">
        <v>3000</v>
      </c>
      <c r="B638" s="84">
        <v>8</v>
      </c>
      <c r="C638" s="118">
        <v>0.004175175793699063</v>
      </c>
      <c r="D638" s="84" t="s">
        <v>2324</v>
      </c>
      <c r="E638" s="84" t="b">
        <v>0</v>
      </c>
      <c r="F638" s="84" t="b">
        <v>0</v>
      </c>
      <c r="G638" s="84" t="b">
        <v>0</v>
      </c>
    </row>
    <row r="639" spans="1:7" ht="15">
      <c r="A639" s="84" t="s">
        <v>2504</v>
      </c>
      <c r="B639" s="84">
        <v>8</v>
      </c>
      <c r="C639" s="118">
        <v>0.004175175793699063</v>
      </c>
      <c r="D639" s="84" t="s">
        <v>2324</v>
      </c>
      <c r="E639" s="84" t="b">
        <v>0</v>
      </c>
      <c r="F639" s="84" t="b">
        <v>0</v>
      </c>
      <c r="G639" s="84" t="b">
        <v>0</v>
      </c>
    </row>
    <row r="640" spans="1:7" ht="15">
      <c r="A640" s="84" t="s">
        <v>230</v>
      </c>
      <c r="B640" s="84">
        <v>7</v>
      </c>
      <c r="C640" s="118">
        <v>0.005185141569840669</v>
      </c>
      <c r="D640" s="84" t="s">
        <v>2324</v>
      </c>
      <c r="E640" s="84" t="b">
        <v>0</v>
      </c>
      <c r="F640" s="84" t="b">
        <v>0</v>
      </c>
      <c r="G640" s="84" t="b">
        <v>0</v>
      </c>
    </row>
    <row r="641" spans="1:7" ht="15">
      <c r="A641" s="84" t="s">
        <v>2445</v>
      </c>
      <c r="B641" s="84">
        <v>6</v>
      </c>
      <c r="C641" s="118">
        <v>0.016762928818737595</v>
      </c>
      <c r="D641" s="84" t="s">
        <v>2324</v>
      </c>
      <c r="E641" s="84" t="b">
        <v>0</v>
      </c>
      <c r="F641" s="84" t="b">
        <v>0</v>
      </c>
      <c r="G641" s="84" t="b">
        <v>0</v>
      </c>
    </row>
    <row r="642" spans="1:7" ht="15">
      <c r="A642" s="84" t="s">
        <v>2444</v>
      </c>
      <c r="B642" s="84">
        <v>6</v>
      </c>
      <c r="C642" s="118">
        <v>0.016762928818737595</v>
      </c>
      <c r="D642" s="84" t="s">
        <v>2324</v>
      </c>
      <c r="E642" s="84" t="b">
        <v>0</v>
      </c>
      <c r="F642" s="84" t="b">
        <v>0</v>
      </c>
      <c r="G642" s="84" t="b">
        <v>0</v>
      </c>
    </row>
    <row r="643" spans="1:7" ht="15">
      <c r="A643" s="84" t="s">
        <v>2951</v>
      </c>
      <c r="B643" s="84">
        <v>4</v>
      </c>
      <c r="C643" s="118">
        <v>0.006631436888003965</v>
      </c>
      <c r="D643" s="84" t="s">
        <v>2324</v>
      </c>
      <c r="E643" s="84" t="b">
        <v>0</v>
      </c>
      <c r="F643" s="84" t="b">
        <v>0</v>
      </c>
      <c r="G643" s="84" t="b">
        <v>0</v>
      </c>
    </row>
    <row r="644" spans="1:7" ht="15">
      <c r="A644" s="84" t="s">
        <v>2411</v>
      </c>
      <c r="B644" s="84">
        <v>4</v>
      </c>
      <c r="C644" s="118">
        <v>0.006631436888003965</v>
      </c>
      <c r="D644" s="84" t="s">
        <v>2324</v>
      </c>
      <c r="E644" s="84" t="b">
        <v>0</v>
      </c>
      <c r="F644" s="84" t="b">
        <v>0</v>
      </c>
      <c r="G644" s="84" t="b">
        <v>0</v>
      </c>
    </row>
    <row r="645" spans="1:7" ht="15">
      <c r="A645" s="84" t="s">
        <v>3004</v>
      </c>
      <c r="B645" s="84">
        <v>4</v>
      </c>
      <c r="C645" s="118">
        <v>0.006631436888003965</v>
      </c>
      <c r="D645" s="84" t="s">
        <v>2324</v>
      </c>
      <c r="E645" s="84" t="b">
        <v>0</v>
      </c>
      <c r="F645" s="84" t="b">
        <v>0</v>
      </c>
      <c r="G645" s="84" t="b">
        <v>0</v>
      </c>
    </row>
    <row r="646" spans="1:7" ht="15">
      <c r="A646" s="84" t="s">
        <v>3065</v>
      </c>
      <c r="B646" s="84">
        <v>4</v>
      </c>
      <c r="C646" s="118">
        <v>0.006631436888003965</v>
      </c>
      <c r="D646" s="84" t="s">
        <v>2324</v>
      </c>
      <c r="E646" s="84" t="b">
        <v>0</v>
      </c>
      <c r="F646" s="84" t="b">
        <v>0</v>
      </c>
      <c r="G646" s="84" t="b">
        <v>0</v>
      </c>
    </row>
    <row r="647" spans="1:7" ht="15">
      <c r="A647" s="84" t="s">
        <v>3105</v>
      </c>
      <c r="B647" s="84">
        <v>3</v>
      </c>
      <c r="C647" s="118">
        <v>0.006387978457795047</v>
      </c>
      <c r="D647" s="84" t="s">
        <v>2324</v>
      </c>
      <c r="E647" s="84" t="b">
        <v>0</v>
      </c>
      <c r="F647" s="84" t="b">
        <v>0</v>
      </c>
      <c r="G647" s="84" t="b">
        <v>0</v>
      </c>
    </row>
    <row r="648" spans="1:7" ht="15">
      <c r="A648" s="84" t="s">
        <v>3106</v>
      </c>
      <c r="B648" s="84">
        <v>3</v>
      </c>
      <c r="C648" s="118">
        <v>0.006387978457795047</v>
      </c>
      <c r="D648" s="84" t="s">
        <v>2324</v>
      </c>
      <c r="E648" s="84" t="b">
        <v>0</v>
      </c>
      <c r="F648" s="84" t="b">
        <v>0</v>
      </c>
      <c r="G648" s="84" t="b">
        <v>0</v>
      </c>
    </row>
    <row r="649" spans="1:7" ht="15">
      <c r="A649" s="84" t="s">
        <v>2463</v>
      </c>
      <c r="B649" s="84">
        <v>3</v>
      </c>
      <c r="C649" s="118">
        <v>0.006387978457795047</v>
      </c>
      <c r="D649" s="84" t="s">
        <v>2324</v>
      </c>
      <c r="E649" s="84" t="b">
        <v>0</v>
      </c>
      <c r="F649" s="84" t="b">
        <v>0</v>
      </c>
      <c r="G649" s="84" t="b">
        <v>0</v>
      </c>
    </row>
    <row r="650" spans="1:7" ht="15">
      <c r="A650" s="84" t="s">
        <v>3104</v>
      </c>
      <c r="B650" s="84">
        <v>3</v>
      </c>
      <c r="C650" s="118">
        <v>0.006387978457795047</v>
      </c>
      <c r="D650" s="84" t="s">
        <v>2324</v>
      </c>
      <c r="E650" s="84" t="b">
        <v>0</v>
      </c>
      <c r="F650" s="84" t="b">
        <v>0</v>
      </c>
      <c r="G650" s="84" t="b">
        <v>0</v>
      </c>
    </row>
    <row r="651" spans="1:7" ht="15">
      <c r="A651" s="84" t="s">
        <v>3190</v>
      </c>
      <c r="B651" s="84">
        <v>2</v>
      </c>
      <c r="C651" s="118">
        <v>0.0055876429395791995</v>
      </c>
      <c r="D651" s="84" t="s">
        <v>2324</v>
      </c>
      <c r="E651" s="84" t="b">
        <v>0</v>
      </c>
      <c r="F651" s="84" t="b">
        <v>0</v>
      </c>
      <c r="G651" s="84" t="b">
        <v>0</v>
      </c>
    </row>
    <row r="652" spans="1:7" ht="15">
      <c r="A652" s="84" t="s">
        <v>3191</v>
      </c>
      <c r="B652" s="84">
        <v>2</v>
      </c>
      <c r="C652" s="118">
        <v>0.0055876429395791995</v>
      </c>
      <c r="D652" s="84" t="s">
        <v>2324</v>
      </c>
      <c r="E652" s="84" t="b">
        <v>0</v>
      </c>
      <c r="F652" s="84" t="b">
        <v>0</v>
      </c>
      <c r="G652" s="84" t="b">
        <v>0</v>
      </c>
    </row>
    <row r="653" spans="1:7" ht="15">
      <c r="A653" s="84" t="s">
        <v>2479</v>
      </c>
      <c r="B653" s="84">
        <v>2</v>
      </c>
      <c r="C653" s="118">
        <v>0.0055876429395791995</v>
      </c>
      <c r="D653" s="84" t="s">
        <v>2324</v>
      </c>
      <c r="E653" s="84" t="b">
        <v>0</v>
      </c>
      <c r="F653" s="84" t="b">
        <v>0</v>
      </c>
      <c r="G653" s="84" t="b">
        <v>0</v>
      </c>
    </row>
    <row r="654" spans="1:7" ht="15">
      <c r="A654" s="84" t="s">
        <v>3096</v>
      </c>
      <c r="B654" s="84">
        <v>2</v>
      </c>
      <c r="C654" s="118">
        <v>0.0055876429395791995</v>
      </c>
      <c r="D654" s="84" t="s">
        <v>2324</v>
      </c>
      <c r="E654" s="84" t="b">
        <v>0</v>
      </c>
      <c r="F654" s="84" t="b">
        <v>0</v>
      </c>
      <c r="G654" s="84" t="b">
        <v>0</v>
      </c>
    </row>
    <row r="655" spans="1:7" ht="15">
      <c r="A655" s="84" t="s">
        <v>3189</v>
      </c>
      <c r="B655" s="84">
        <v>2</v>
      </c>
      <c r="C655" s="118">
        <v>0.0055876429395791995</v>
      </c>
      <c r="D655" s="84" t="s">
        <v>2324</v>
      </c>
      <c r="E655" s="84" t="b">
        <v>0</v>
      </c>
      <c r="F655" s="84" t="b">
        <v>0</v>
      </c>
      <c r="G655" s="84" t="b">
        <v>0</v>
      </c>
    </row>
    <row r="656" spans="1:7" ht="15">
      <c r="A656" s="84" t="s">
        <v>2445</v>
      </c>
      <c r="B656" s="84">
        <v>28</v>
      </c>
      <c r="C656" s="118">
        <v>0.019243634728504693</v>
      </c>
      <c r="D656" s="84" t="s">
        <v>2325</v>
      </c>
      <c r="E656" s="84" t="b">
        <v>0</v>
      </c>
      <c r="F656" s="84" t="b">
        <v>0</v>
      </c>
      <c r="G656" s="84" t="b">
        <v>0</v>
      </c>
    </row>
    <row r="657" spans="1:7" ht="15">
      <c r="A657" s="84" t="s">
        <v>2502</v>
      </c>
      <c r="B657" s="84">
        <v>15</v>
      </c>
      <c r="C657" s="118">
        <v>0.010309090033127515</v>
      </c>
      <c r="D657" s="84" t="s">
        <v>2325</v>
      </c>
      <c r="E657" s="84" t="b">
        <v>0</v>
      </c>
      <c r="F657" s="84" t="b">
        <v>0</v>
      </c>
      <c r="G657" s="84" t="b">
        <v>0</v>
      </c>
    </row>
    <row r="658" spans="1:7" ht="15">
      <c r="A658" s="84" t="s">
        <v>2503</v>
      </c>
      <c r="B658" s="84">
        <v>14</v>
      </c>
      <c r="C658" s="118">
        <v>0.0027336271302613275</v>
      </c>
      <c r="D658" s="84" t="s">
        <v>2325</v>
      </c>
      <c r="E658" s="84" t="b">
        <v>0</v>
      </c>
      <c r="F658" s="84" t="b">
        <v>0</v>
      </c>
      <c r="G658" s="84" t="b">
        <v>0</v>
      </c>
    </row>
    <row r="659" spans="1:7" ht="15">
      <c r="A659" s="84" t="s">
        <v>2444</v>
      </c>
      <c r="B659" s="84">
        <v>10</v>
      </c>
      <c r="C659" s="118">
        <v>0.006872726688751676</v>
      </c>
      <c r="D659" s="84" t="s">
        <v>2325</v>
      </c>
      <c r="E659" s="84" t="b">
        <v>0</v>
      </c>
      <c r="F659" s="84" t="b">
        <v>0</v>
      </c>
      <c r="G659" s="84" t="b">
        <v>0</v>
      </c>
    </row>
    <row r="660" spans="1:7" ht="15">
      <c r="A660" s="84" t="s">
        <v>2458</v>
      </c>
      <c r="B660" s="84">
        <v>8</v>
      </c>
      <c r="C660" s="118">
        <v>0</v>
      </c>
      <c r="D660" s="84" t="s">
        <v>2325</v>
      </c>
      <c r="E660" s="84" t="b">
        <v>0</v>
      </c>
      <c r="F660" s="84" t="b">
        <v>0</v>
      </c>
      <c r="G660" s="84" t="b">
        <v>0</v>
      </c>
    </row>
    <row r="661" spans="1:7" ht="15">
      <c r="A661" s="84" t="s">
        <v>2459</v>
      </c>
      <c r="B661" s="84">
        <v>8</v>
      </c>
      <c r="C661" s="118">
        <v>0</v>
      </c>
      <c r="D661" s="84" t="s">
        <v>2325</v>
      </c>
      <c r="E661" s="84" t="b">
        <v>0</v>
      </c>
      <c r="F661" s="84" t="b">
        <v>0</v>
      </c>
      <c r="G661" s="84" t="b">
        <v>0</v>
      </c>
    </row>
    <row r="662" spans="1:7" ht="15">
      <c r="A662" s="84" t="s">
        <v>2500</v>
      </c>
      <c r="B662" s="84">
        <v>8</v>
      </c>
      <c r="C662" s="118">
        <v>0</v>
      </c>
      <c r="D662" s="84" t="s">
        <v>2325</v>
      </c>
      <c r="E662" s="84" t="b">
        <v>0</v>
      </c>
      <c r="F662" s="84" t="b">
        <v>0</v>
      </c>
      <c r="G662" s="84" t="b">
        <v>0</v>
      </c>
    </row>
    <row r="663" spans="1:7" ht="15">
      <c r="A663" s="84" t="s">
        <v>2447</v>
      </c>
      <c r="B663" s="84">
        <v>8</v>
      </c>
      <c r="C663" s="118">
        <v>0</v>
      </c>
      <c r="D663" s="84" t="s">
        <v>2325</v>
      </c>
      <c r="E663" s="84" t="b">
        <v>0</v>
      </c>
      <c r="F663" s="84" t="b">
        <v>0</v>
      </c>
      <c r="G663" s="84" t="b">
        <v>0</v>
      </c>
    </row>
    <row r="664" spans="1:7" ht="15">
      <c r="A664" s="84" t="s">
        <v>2504</v>
      </c>
      <c r="B664" s="84">
        <v>7</v>
      </c>
      <c r="C664" s="118">
        <v>0.0013668135651306638</v>
      </c>
      <c r="D664" s="84" t="s">
        <v>2325</v>
      </c>
      <c r="E664" s="84" t="b">
        <v>0</v>
      </c>
      <c r="F664" s="84" t="b">
        <v>0</v>
      </c>
      <c r="G664" s="84" t="b">
        <v>0</v>
      </c>
    </row>
    <row r="665" spans="1:7" ht="15">
      <c r="A665" s="84" t="s">
        <v>2505</v>
      </c>
      <c r="B665" s="84">
        <v>7</v>
      </c>
      <c r="C665" s="118">
        <v>0.0013668135651306638</v>
      </c>
      <c r="D665" s="84" t="s">
        <v>2325</v>
      </c>
      <c r="E665" s="84" t="b">
        <v>0</v>
      </c>
      <c r="F665" s="84" t="b">
        <v>0</v>
      </c>
      <c r="G665" s="84" t="b">
        <v>0</v>
      </c>
    </row>
    <row r="666" spans="1:7" ht="15">
      <c r="A666" s="84" t="s">
        <v>2947</v>
      </c>
      <c r="B666" s="84">
        <v>7</v>
      </c>
      <c r="C666" s="118">
        <v>0.0013668135651306638</v>
      </c>
      <c r="D666" s="84" t="s">
        <v>2325</v>
      </c>
      <c r="E666" s="84" t="b">
        <v>0</v>
      </c>
      <c r="F666" s="84" t="b">
        <v>0</v>
      </c>
      <c r="G666" s="84" t="b">
        <v>0</v>
      </c>
    </row>
    <row r="667" spans="1:7" ht="15">
      <c r="A667" s="84" t="s">
        <v>2984</v>
      </c>
      <c r="B667" s="84">
        <v>7</v>
      </c>
      <c r="C667" s="118">
        <v>0.0013668135651306638</v>
      </c>
      <c r="D667" s="84" t="s">
        <v>2325</v>
      </c>
      <c r="E667" s="84" t="b">
        <v>0</v>
      </c>
      <c r="F667" s="84" t="b">
        <v>0</v>
      </c>
      <c r="G667" s="84" t="b">
        <v>0</v>
      </c>
    </row>
    <row r="668" spans="1:7" ht="15">
      <c r="A668" s="84" t="s">
        <v>2995</v>
      </c>
      <c r="B668" s="84">
        <v>7</v>
      </c>
      <c r="C668" s="118">
        <v>0.0013668135651306638</v>
      </c>
      <c r="D668" s="84" t="s">
        <v>2325</v>
      </c>
      <c r="E668" s="84" t="b">
        <v>0</v>
      </c>
      <c r="F668" s="84" t="b">
        <v>0</v>
      </c>
      <c r="G668" s="84" t="b">
        <v>0</v>
      </c>
    </row>
    <row r="669" spans="1:7" ht="15">
      <c r="A669" s="84" t="s">
        <v>2959</v>
      </c>
      <c r="B669" s="84">
        <v>7</v>
      </c>
      <c r="C669" s="118">
        <v>0.0013668135651306638</v>
      </c>
      <c r="D669" s="84" t="s">
        <v>2325</v>
      </c>
      <c r="E669" s="84" t="b">
        <v>0</v>
      </c>
      <c r="F669" s="84" t="b">
        <v>0</v>
      </c>
      <c r="G669" s="84" t="b">
        <v>0</v>
      </c>
    </row>
    <row r="670" spans="1:7" ht="15">
      <c r="A670" s="84" t="s">
        <v>2960</v>
      </c>
      <c r="B670" s="84">
        <v>7</v>
      </c>
      <c r="C670" s="118">
        <v>0.0013668135651306638</v>
      </c>
      <c r="D670" s="84" t="s">
        <v>2325</v>
      </c>
      <c r="E670" s="84" t="b">
        <v>0</v>
      </c>
      <c r="F670" s="84" t="b">
        <v>0</v>
      </c>
      <c r="G670" s="84" t="b">
        <v>0</v>
      </c>
    </row>
    <row r="671" spans="1:7" ht="15">
      <c r="A671" s="84" t="s">
        <v>294</v>
      </c>
      <c r="B671" s="84">
        <v>6</v>
      </c>
      <c r="C671" s="118">
        <v>0.0025240148809757565</v>
      </c>
      <c r="D671" s="84" t="s">
        <v>2325</v>
      </c>
      <c r="E671" s="84" t="b">
        <v>0</v>
      </c>
      <c r="F671" s="84" t="b">
        <v>0</v>
      </c>
      <c r="G671" s="84" t="b">
        <v>0</v>
      </c>
    </row>
    <row r="672" spans="1:7" ht="15">
      <c r="A672" s="84" t="s">
        <v>2462</v>
      </c>
      <c r="B672" s="84">
        <v>6</v>
      </c>
      <c r="C672" s="118">
        <v>0.0025240148809757565</v>
      </c>
      <c r="D672" s="84" t="s">
        <v>2325</v>
      </c>
      <c r="E672" s="84" t="b">
        <v>0</v>
      </c>
      <c r="F672" s="84" t="b">
        <v>0</v>
      </c>
      <c r="G672" s="84" t="b">
        <v>0</v>
      </c>
    </row>
    <row r="673" spans="1:7" ht="15">
      <c r="A673" s="84" t="s">
        <v>2961</v>
      </c>
      <c r="B673" s="84">
        <v>5</v>
      </c>
      <c r="C673" s="118">
        <v>0.003436363344375838</v>
      </c>
      <c r="D673" s="84" t="s">
        <v>2325</v>
      </c>
      <c r="E673" s="84" t="b">
        <v>0</v>
      </c>
      <c r="F673" s="84" t="b">
        <v>0</v>
      </c>
      <c r="G673" s="84" t="b">
        <v>0</v>
      </c>
    </row>
    <row r="674" spans="1:7" ht="15">
      <c r="A674" s="84" t="s">
        <v>2953</v>
      </c>
      <c r="B674" s="84">
        <v>5</v>
      </c>
      <c r="C674" s="118">
        <v>0.003436363344375838</v>
      </c>
      <c r="D674" s="84" t="s">
        <v>2325</v>
      </c>
      <c r="E674" s="84" t="b">
        <v>0</v>
      </c>
      <c r="F674" s="84" t="b">
        <v>0</v>
      </c>
      <c r="G674" s="84" t="b">
        <v>0</v>
      </c>
    </row>
    <row r="675" spans="1:7" ht="15">
      <c r="A675" s="84" t="s">
        <v>2993</v>
      </c>
      <c r="B675" s="84">
        <v>5</v>
      </c>
      <c r="C675" s="118">
        <v>0.003436363344375838</v>
      </c>
      <c r="D675" s="84" t="s">
        <v>2325</v>
      </c>
      <c r="E675" s="84" t="b">
        <v>0</v>
      </c>
      <c r="F675" s="84" t="b">
        <v>0</v>
      </c>
      <c r="G675" s="84" t="b">
        <v>0</v>
      </c>
    </row>
    <row r="676" spans="1:7" ht="15">
      <c r="A676" s="84" t="s">
        <v>3007</v>
      </c>
      <c r="B676" s="84">
        <v>5</v>
      </c>
      <c r="C676" s="118">
        <v>0.003436363344375838</v>
      </c>
      <c r="D676" s="84" t="s">
        <v>2325</v>
      </c>
      <c r="E676" s="84" t="b">
        <v>0</v>
      </c>
      <c r="F676" s="84" t="b">
        <v>0</v>
      </c>
      <c r="G676" s="84" t="b">
        <v>0</v>
      </c>
    </row>
    <row r="677" spans="1:7" ht="15">
      <c r="A677" s="84" t="s">
        <v>3008</v>
      </c>
      <c r="B677" s="84">
        <v>5</v>
      </c>
      <c r="C677" s="118">
        <v>0.003436363344375838</v>
      </c>
      <c r="D677" s="84" t="s">
        <v>2325</v>
      </c>
      <c r="E677" s="84" t="b">
        <v>0</v>
      </c>
      <c r="F677" s="84" t="b">
        <v>0</v>
      </c>
      <c r="G677" s="84" t="b">
        <v>0</v>
      </c>
    </row>
    <row r="678" spans="1:7" ht="15">
      <c r="A678" s="84" t="s">
        <v>3009</v>
      </c>
      <c r="B678" s="84">
        <v>5</v>
      </c>
      <c r="C678" s="118">
        <v>0.003436363344375838</v>
      </c>
      <c r="D678" s="84" t="s">
        <v>2325</v>
      </c>
      <c r="E678" s="84" t="b">
        <v>0</v>
      </c>
      <c r="F678" s="84" t="b">
        <v>0</v>
      </c>
      <c r="G678" s="84" t="b">
        <v>0</v>
      </c>
    </row>
    <row r="679" spans="1:7" ht="15">
      <c r="A679" s="84" t="s">
        <v>2446</v>
      </c>
      <c r="B679" s="84">
        <v>5</v>
      </c>
      <c r="C679" s="118">
        <v>0.003436363344375838</v>
      </c>
      <c r="D679" s="84" t="s">
        <v>2325</v>
      </c>
      <c r="E679" s="84" t="b">
        <v>0</v>
      </c>
      <c r="F679" s="84" t="b">
        <v>0</v>
      </c>
      <c r="G679" s="84" t="b">
        <v>0</v>
      </c>
    </row>
    <row r="680" spans="1:7" ht="15">
      <c r="A680" s="84" t="s">
        <v>3010</v>
      </c>
      <c r="B680" s="84">
        <v>5</v>
      </c>
      <c r="C680" s="118">
        <v>0.003436363344375838</v>
      </c>
      <c r="D680" s="84" t="s">
        <v>2325</v>
      </c>
      <c r="E680" s="84" t="b">
        <v>0</v>
      </c>
      <c r="F680" s="84" t="b">
        <v>0</v>
      </c>
      <c r="G680" s="84" t="b">
        <v>0</v>
      </c>
    </row>
    <row r="681" spans="1:7" ht="15">
      <c r="A681" s="84" t="s">
        <v>3011</v>
      </c>
      <c r="B681" s="84">
        <v>5</v>
      </c>
      <c r="C681" s="118">
        <v>0.003436363344375838</v>
      </c>
      <c r="D681" s="84" t="s">
        <v>2325</v>
      </c>
      <c r="E681" s="84" t="b">
        <v>0</v>
      </c>
      <c r="F681" s="84" t="b">
        <v>0</v>
      </c>
      <c r="G681" s="84" t="b">
        <v>0</v>
      </c>
    </row>
    <row r="682" spans="1:7" ht="15">
      <c r="A682" s="84" t="s">
        <v>2479</v>
      </c>
      <c r="B682" s="84">
        <v>5</v>
      </c>
      <c r="C682" s="118">
        <v>0.003436363344375838</v>
      </c>
      <c r="D682" s="84" t="s">
        <v>2325</v>
      </c>
      <c r="E682" s="84" t="b">
        <v>0</v>
      </c>
      <c r="F682" s="84" t="b">
        <v>0</v>
      </c>
      <c r="G682" s="84" t="b">
        <v>0</v>
      </c>
    </row>
    <row r="683" spans="1:7" ht="15">
      <c r="A683" s="84" t="s">
        <v>2948</v>
      </c>
      <c r="B683" s="84">
        <v>5</v>
      </c>
      <c r="C683" s="118">
        <v>0.003436363344375838</v>
      </c>
      <c r="D683" s="84" t="s">
        <v>2325</v>
      </c>
      <c r="E683" s="84" t="b">
        <v>0</v>
      </c>
      <c r="F683" s="84" t="b">
        <v>0</v>
      </c>
      <c r="G683" s="84" t="b">
        <v>0</v>
      </c>
    </row>
    <row r="684" spans="1:7" ht="15">
      <c r="A684" s="84" t="s">
        <v>3012</v>
      </c>
      <c r="B684" s="84">
        <v>5</v>
      </c>
      <c r="C684" s="118">
        <v>0.003436363344375838</v>
      </c>
      <c r="D684" s="84" t="s">
        <v>2325</v>
      </c>
      <c r="E684" s="84" t="b">
        <v>0</v>
      </c>
      <c r="F684" s="84" t="b">
        <v>0</v>
      </c>
      <c r="G684" s="84" t="b">
        <v>0</v>
      </c>
    </row>
    <row r="685" spans="1:7" ht="15">
      <c r="A685" s="84" t="s">
        <v>3013</v>
      </c>
      <c r="B685" s="84">
        <v>5</v>
      </c>
      <c r="C685" s="118">
        <v>0.003436363344375838</v>
      </c>
      <c r="D685" s="84" t="s">
        <v>2325</v>
      </c>
      <c r="E685" s="84" t="b">
        <v>0</v>
      </c>
      <c r="F685" s="84" t="b">
        <v>0</v>
      </c>
      <c r="G685" s="84" t="b">
        <v>0</v>
      </c>
    </row>
    <row r="686" spans="1:7" ht="15">
      <c r="A686" s="84" t="s">
        <v>3014</v>
      </c>
      <c r="B686" s="84">
        <v>5</v>
      </c>
      <c r="C686" s="118">
        <v>0.003436363344375838</v>
      </c>
      <c r="D686" s="84" t="s">
        <v>2325</v>
      </c>
      <c r="E686" s="84" t="b">
        <v>0</v>
      </c>
      <c r="F686" s="84" t="b">
        <v>0</v>
      </c>
      <c r="G686" s="84" t="b">
        <v>0</v>
      </c>
    </row>
    <row r="687" spans="1:7" ht="15">
      <c r="A687" s="84" t="s">
        <v>3039</v>
      </c>
      <c r="B687" s="84">
        <v>4</v>
      </c>
      <c r="C687" s="118">
        <v>0.004054276035878534</v>
      </c>
      <c r="D687" s="84" t="s">
        <v>2325</v>
      </c>
      <c r="E687" s="84" t="b">
        <v>0</v>
      </c>
      <c r="F687" s="84" t="b">
        <v>0</v>
      </c>
      <c r="G687" s="84" t="b">
        <v>0</v>
      </c>
    </row>
    <row r="688" spans="1:7" ht="15">
      <c r="A688" s="84" t="s">
        <v>2962</v>
      </c>
      <c r="B688" s="84">
        <v>3</v>
      </c>
      <c r="C688" s="118">
        <v>0.004302714467396779</v>
      </c>
      <c r="D688" s="84" t="s">
        <v>2325</v>
      </c>
      <c r="E688" s="84" t="b">
        <v>0</v>
      </c>
      <c r="F688" s="84" t="b">
        <v>0</v>
      </c>
      <c r="G688" s="84" t="b">
        <v>0</v>
      </c>
    </row>
    <row r="689" spans="1:7" ht="15">
      <c r="A689" s="84" t="s">
        <v>2964</v>
      </c>
      <c r="B689" s="84">
        <v>3</v>
      </c>
      <c r="C689" s="118">
        <v>0.004302714467396779</v>
      </c>
      <c r="D689" s="84" t="s">
        <v>2325</v>
      </c>
      <c r="E689" s="84" t="b">
        <v>0</v>
      </c>
      <c r="F689" s="84" t="b">
        <v>0</v>
      </c>
      <c r="G689" s="84" t="b">
        <v>0</v>
      </c>
    </row>
    <row r="690" spans="1:7" ht="15">
      <c r="A690" s="84" t="s">
        <v>3003</v>
      </c>
      <c r="B690" s="84">
        <v>2</v>
      </c>
      <c r="C690" s="118">
        <v>0.004054276035878534</v>
      </c>
      <c r="D690" s="84" t="s">
        <v>2325</v>
      </c>
      <c r="E690" s="84" t="b">
        <v>0</v>
      </c>
      <c r="F690" s="84" t="b">
        <v>0</v>
      </c>
      <c r="G690" s="84" t="b">
        <v>0</v>
      </c>
    </row>
    <row r="691" spans="1:7" ht="15">
      <c r="A691" s="84" t="s">
        <v>3147</v>
      </c>
      <c r="B691" s="84">
        <v>2</v>
      </c>
      <c r="C691" s="118">
        <v>0.004054276035878534</v>
      </c>
      <c r="D691" s="84" t="s">
        <v>2325</v>
      </c>
      <c r="E691" s="84" t="b">
        <v>0</v>
      </c>
      <c r="F691" s="84" t="b">
        <v>0</v>
      </c>
      <c r="G691" s="84" t="b">
        <v>0</v>
      </c>
    </row>
    <row r="692" spans="1:7" ht="15">
      <c r="A692" s="84" t="s">
        <v>3148</v>
      </c>
      <c r="B692" s="84">
        <v>2</v>
      </c>
      <c r="C692" s="118">
        <v>0.004054276035878534</v>
      </c>
      <c r="D692" s="84" t="s">
        <v>2325</v>
      </c>
      <c r="E692" s="84" t="b">
        <v>0</v>
      </c>
      <c r="F692" s="84" t="b">
        <v>0</v>
      </c>
      <c r="G692" s="84" t="b">
        <v>0</v>
      </c>
    </row>
    <row r="693" spans="1:7" ht="15">
      <c r="A693" s="84" t="s">
        <v>3149</v>
      </c>
      <c r="B693" s="84">
        <v>2</v>
      </c>
      <c r="C693" s="118">
        <v>0.004054276035878534</v>
      </c>
      <c r="D693" s="84" t="s">
        <v>2325</v>
      </c>
      <c r="E693" s="84" t="b">
        <v>0</v>
      </c>
      <c r="F693" s="84" t="b">
        <v>0</v>
      </c>
      <c r="G693" s="84" t="b">
        <v>0</v>
      </c>
    </row>
    <row r="694" spans="1:7" ht="15">
      <c r="A694" s="84" t="s">
        <v>3150</v>
      </c>
      <c r="B694" s="84">
        <v>2</v>
      </c>
      <c r="C694" s="118">
        <v>0.004054276035878534</v>
      </c>
      <c r="D694" s="84" t="s">
        <v>2325</v>
      </c>
      <c r="E694" s="84" t="b">
        <v>0</v>
      </c>
      <c r="F694" s="84" t="b">
        <v>0</v>
      </c>
      <c r="G694" s="84" t="b">
        <v>0</v>
      </c>
    </row>
    <row r="695" spans="1:7" ht="15">
      <c r="A695" s="84" t="s">
        <v>3151</v>
      </c>
      <c r="B695" s="84">
        <v>2</v>
      </c>
      <c r="C695" s="118">
        <v>0.004054276035878534</v>
      </c>
      <c r="D695" s="84" t="s">
        <v>2325</v>
      </c>
      <c r="E695" s="84" t="b">
        <v>0</v>
      </c>
      <c r="F695" s="84" t="b">
        <v>0</v>
      </c>
      <c r="G695" s="84" t="b">
        <v>0</v>
      </c>
    </row>
    <row r="696" spans="1:7" ht="15">
      <c r="A696" s="84" t="s">
        <v>3152</v>
      </c>
      <c r="B696" s="84">
        <v>2</v>
      </c>
      <c r="C696" s="118">
        <v>0.004054276035878534</v>
      </c>
      <c r="D696" s="84" t="s">
        <v>2325</v>
      </c>
      <c r="E696" s="84" t="b">
        <v>0</v>
      </c>
      <c r="F696" s="84" t="b">
        <v>0</v>
      </c>
      <c r="G696" s="84" t="b">
        <v>0</v>
      </c>
    </row>
    <row r="697" spans="1:7" ht="15">
      <c r="A697" s="84" t="s">
        <v>2955</v>
      </c>
      <c r="B697" s="84">
        <v>2</v>
      </c>
      <c r="C697" s="118">
        <v>0.006081414053817801</v>
      </c>
      <c r="D697" s="84" t="s">
        <v>2325</v>
      </c>
      <c r="E697" s="84" t="b">
        <v>0</v>
      </c>
      <c r="F697" s="84" t="b">
        <v>0</v>
      </c>
      <c r="G697" s="84" t="b">
        <v>0</v>
      </c>
    </row>
    <row r="698" spans="1:7" ht="15">
      <c r="A698" s="84" t="s">
        <v>3155</v>
      </c>
      <c r="B698" s="84">
        <v>2</v>
      </c>
      <c r="C698" s="118">
        <v>0.006081414053817801</v>
      </c>
      <c r="D698" s="84" t="s">
        <v>2325</v>
      </c>
      <c r="E698" s="84" t="b">
        <v>0</v>
      </c>
      <c r="F698" s="84" t="b">
        <v>0</v>
      </c>
      <c r="G698" s="84" t="b">
        <v>0</v>
      </c>
    </row>
    <row r="699" spans="1:7" ht="15">
      <c r="A699" s="84" t="s">
        <v>2963</v>
      </c>
      <c r="B699" s="84">
        <v>2</v>
      </c>
      <c r="C699" s="118">
        <v>0.004054276035878534</v>
      </c>
      <c r="D699" s="84" t="s">
        <v>2325</v>
      </c>
      <c r="E699" s="84" t="b">
        <v>0</v>
      </c>
      <c r="F699" s="84" t="b">
        <v>0</v>
      </c>
      <c r="G699" s="84" t="b">
        <v>0</v>
      </c>
    </row>
    <row r="700" spans="1:7" ht="15">
      <c r="A700" s="84" t="s">
        <v>2411</v>
      </c>
      <c r="B700" s="84">
        <v>6</v>
      </c>
      <c r="C700" s="118">
        <v>0</v>
      </c>
      <c r="D700" s="84" t="s">
        <v>2326</v>
      </c>
      <c r="E700" s="84" t="b">
        <v>0</v>
      </c>
      <c r="F700" s="84" t="b">
        <v>0</v>
      </c>
      <c r="G700" s="84" t="b">
        <v>0</v>
      </c>
    </row>
    <row r="701" spans="1:7" ht="15">
      <c r="A701" s="84" t="s">
        <v>2507</v>
      </c>
      <c r="B701" s="84">
        <v>6</v>
      </c>
      <c r="C701" s="118">
        <v>0</v>
      </c>
      <c r="D701" s="84" t="s">
        <v>2326</v>
      </c>
      <c r="E701" s="84" t="b">
        <v>0</v>
      </c>
      <c r="F701" s="84" t="b">
        <v>0</v>
      </c>
      <c r="G701" s="84" t="b">
        <v>0</v>
      </c>
    </row>
    <row r="702" spans="1:7" ht="15">
      <c r="A702" s="84" t="s">
        <v>2508</v>
      </c>
      <c r="B702" s="84">
        <v>6</v>
      </c>
      <c r="C702" s="118">
        <v>0</v>
      </c>
      <c r="D702" s="84" t="s">
        <v>2326</v>
      </c>
      <c r="E702" s="84" t="b">
        <v>0</v>
      </c>
      <c r="F702" s="84" t="b">
        <v>0</v>
      </c>
      <c r="G702" s="84" t="b">
        <v>0</v>
      </c>
    </row>
    <row r="703" spans="1:7" ht="15">
      <c r="A703" s="84" t="s">
        <v>2509</v>
      </c>
      <c r="B703" s="84">
        <v>6</v>
      </c>
      <c r="C703" s="118">
        <v>0</v>
      </c>
      <c r="D703" s="84" t="s">
        <v>2326</v>
      </c>
      <c r="E703" s="84" t="b">
        <v>0</v>
      </c>
      <c r="F703" s="84" t="b">
        <v>0</v>
      </c>
      <c r="G703" s="84" t="b">
        <v>0</v>
      </c>
    </row>
    <row r="704" spans="1:7" ht="15">
      <c r="A704" s="84" t="s">
        <v>266</v>
      </c>
      <c r="B704" s="84">
        <v>5</v>
      </c>
      <c r="C704" s="118">
        <v>0.013651938973728418</v>
      </c>
      <c r="D704" s="84" t="s">
        <v>2326</v>
      </c>
      <c r="E704" s="84" t="b">
        <v>0</v>
      </c>
      <c r="F704" s="84" t="b">
        <v>0</v>
      </c>
      <c r="G704" s="84" t="b">
        <v>0</v>
      </c>
    </row>
    <row r="705" spans="1:7" ht="15">
      <c r="A705" s="84" t="s">
        <v>2511</v>
      </c>
      <c r="B705" s="84">
        <v>5</v>
      </c>
      <c r="C705" s="118">
        <v>0</v>
      </c>
      <c r="D705" s="84" t="s">
        <v>2327</v>
      </c>
      <c r="E705" s="84" t="b">
        <v>0</v>
      </c>
      <c r="F705" s="84" t="b">
        <v>0</v>
      </c>
      <c r="G705" s="84" t="b">
        <v>0</v>
      </c>
    </row>
    <row r="706" spans="1:7" ht="15">
      <c r="A706" s="84" t="s">
        <v>2512</v>
      </c>
      <c r="B706" s="84">
        <v>5</v>
      </c>
      <c r="C706" s="118">
        <v>0</v>
      </c>
      <c r="D706" s="84" t="s">
        <v>2327</v>
      </c>
      <c r="E706" s="84" t="b">
        <v>0</v>
      </c>
      <c r="F706" s="84" t="b">
        <v>0</v>
      </c>
      <c r="G706" s="84" t="b">
        <v>0</v>
      </c>
    </row>
    <row r="707" spans="1:7" ht="15">
      <c r="A707" s="84" t="s">
        <v>2513</v>
      </c>
      <c r="B707" s="84">
        <v>5</v>
      </c>
      <c r="C707" s="118">
        <v>0</v>
      </c>
      <c r="D707" s="84" t="s">
        <v>2327</v>
      </c>
      <c r="E707" s="84" t="b">
        <v>0</v>
      </c>
      <c r="F707" s="84" t="b">
        <v>0</v>
      </c>
      <c r="G707" s="84" t="b">
        <v>0</v>
      </c>
    </row>
    <row r="708" spans="1:7" ht="15">
      <c r="A708" s="84" t="s">
        <v>2514</v>
      </c>
      <c r="B708" s="84">
        <v>5</v>
      </c>
      <c r="C708" s="118">
        <v>0</v>
      </c>
      <c r="D708" s="84" t="s">
        <v>2327</v>
      </c>
      <c r="E708" s="84" t="b">
        <v>0</v>
      </c>
      <c r="F708" s="84" t="b">
        <v>0</v>
      </c>
      <c r="G708" s="84" t="b">
        <v>0</v>
      </c>
    </row>
    <row r="709" spans="1:7" ht="15">
      <c r="A709" s="84" t="s">
        <v>2515</v>
      </c>
      <c r="B709" s="84">
        <v>5</v>
      </c>
      <c r="C709" s="118">
        <v>0</v>
      </c>
      <c r="D709" s="84" t="s">
        <v>2327</v>
      </c>
      <c r="E709" s="84" t="b">
        <v>0</v>
      </c>
      <c r="F709" s="84" t="b">
        <v>0</v>
      </c>
      <c r="G709" s="84" t="b">
        <v>0</v>
      </c>
    </row>
    <row r="710" spans="1:7" ht="15">
      <c r="A710" s="84" t="s">
        <v>2516</v>
      </c>
      <c r="B710" s="84">
        <v>5</v>
      </c>
      <c r="C710" s="118">
        <v>0</v>
      </c>
      <c r="D710" s="84" t="s">
        <v>2327</v>
      </c>
      <c r="E710" s="84" t="b">
        <v>0</v>
      </c>
      <c r="F710" s="84" t="b">
        <v>0</v>
      </c>
      <c r="G710" s="84" t="b">
        <v>0</v>
      </c>
    </row>
    <row r="711" spans="1:7" ht="15">
      <c r="A711" s="84" t="s">
        <v>2411</v>
      </c>
      <c r="B711" s="84">
        <v>5</v>
      </c>
      <c r="C711" s="118">
        <v>0</v>
      </c>
      <c r="D711" s="84" t="s">
        <v>2327</v>
      </c>
      <c r="E711" s="84" t="b">
        <v>0</v>
      </c>
      <c r="F711" s="84" t="b">
        <v>0</v>
      </c>
      <c r="G711" s="84" t="b">
        <v>0</v>
      </c>
    </row>
    <row r="712" spans="1:7" ht="15">
      <c r="A712" s="84" t="s">
        <v>2517</v>
      </c>
      <c r="B712" s="84">
        <v>5</v>
      </c>
      <c r="C712" s="118">
        <v>0</v>
      </c>
      <c r="D712" s="84" t="s">
        <v>2327</v>
      </c>
      <c r="E712" s="84" t="b">
        <v>0</v>
      </c>
      <c r="F712" s="84" t="b">
        <v>0</v>
      </c>
      <c r="G712" s="84" t="b">
        <v>0</v>
      </c>
    </row>
    <row r="713" spans="1:7" ht="15">
      <c r="A713" s="84" t="s">
        <v>2518</v>
      </c>
      <c r="B713" s="84">
        <v>5</v>
      </c>
      <c r="C713" s="118">
        <v>0</v>
      </c>
      <c r="D713" s="84" t="s">
        <v>2327</v>
      </c>
      <c r="E713" s="84" t="b">
        <v>0</v>
      </c>
      <c r="F713" s="84" t="b">
        <v>0</v>
      </c>
      <c r="G713" s="84" t="b">
        <v>0</v>
      </c>
    </row>
    <row r="714" spans="1:7" ht="15">
      <c r="A714" s="84" t="s">
        <v>2519</v>
      </c>
      <c r="B714" s="84">
        <v>5</v>
      </c>
      <c r="C714" s="118">
        <v>0</v>
      </c>
      <c r="D714" s="84" t="s">
        <v>2327</v>
      </c>
      <c r="E714" s="84" t="b">
        <v>0</v>
      </c>
      <c r="F714" s="84" t="b">
        <v>0</v>
      </c>
      <c r="G714" s="84" t="b">
        <v>0</v>
      </c>
    </row>
    <row r="715" spans="1:7" ht="15">
      <c r="A715" s="84" t="s">
        <v>3018</v>
      </c>
      <c r="B715" s="84">
        <v>5</v>
      </c>
      <c r="C715" s="118">
        <v>0</v>
      </c>
      <c r="D715" s="84" t="s">
        <v>2327</v>
      </c>
      <c r="E715" s="84" t="b">
        <v>0</v>
      </c>
      <c r="F715" s="84" t="b">
        <v>0</v>
      </c>
      <c r="G715" s="84" t="b">
        <v>0</v>
      </c>
    </row>
    <row r="716" spans="1:7" ht="15">
      <c r="A716" s="84" t="s">
        <v>3019</v>
      </c>
      <c r="B716" s="84">
        <v>5</v>
      </c>
      <c r="C716" s="118">
        <v>0</v>
      </c>
      <c r="D716" s="84" t="s">
        <v>2327</v>
      </c>
      <c r="E716" s="84" t="b">
        <v>0</v>
      </c>
      <c r="F716" s="84" t="b">
        <v>0</v>
      </c>
      <c r="G716" s="84" t="b">
        <v>0</v>
      </c>
    </row>
    <row r="717" spans="1:7" ht="15">
      <c r="A717" s="84" t="s">
        <v>344</v>
      </c>
      <c r="B717" s="84">
        <v>4</v>
      </c>
      <c r="C717" s="118">
        <v>0.006056875813003526</v>
      </c>
      <c r="D717" s="84" t="s">
        <v>2327</v>
      </c>
      <c r="E717" s="84" t="b">
        <v>0</v>
      </c>
      <c r="F717" s="84" t="b">
        <v>0</v>
      </c>
      <c r="G717" s="84" t="b">
        <v>0</v>
      </c>
    </row>
    <row r="718" spans="1:7" ht="15">
      <c r="A718" s="84" t="s">
        <v>384</v>
      </c>
      <c r="B718" s="84">
        <v>3</v>
      </c>
      <c r="C718" s="118">
        <v>0</v>
      </c>
      <c r="D718" s="84" t="s">
        <v>2328</v>
      </c>
      <c r="E718" s="84" t="b">
        <v>0</v>
      </c>
      <c r="F718" s="84" t="b">
        <v>0</v>
      </c>
      <c r="G718" s="84" t="b">
        <v>0</v>
      </c>
    </row>
    <row r="719" spans="1:7" ht="15">
      <c r="A719" s="84" t="s">
        <v>2411</v>
      </c>
      <c r="B719" s="84">
        <v>3</v>
      </c>
      <c r="C719" s="118">
        <v>0</v>
      </c>
      <c r="D719" s="84" t="s">
        <v>2328</v>
      </c>
      <c r="E719" s="84" t="b">
        <v>0</v>
      </c>
      <c r="F719" s="84" t="b">
        <v>0</v>
      </c>
      <c r="G719" s="84" t="b">
        <v>0</v>
      </c>
    </row>
    <row r="720" spans="1:7" ht="15">
      <c r="A720" s="84" t="s">
        <v>358</v>
      </c>
      <c r="B720" s="84">
        <v>2</v>
      </c>
      <c r="C720" s="118">
        <v>0.04402281476392031</v>
      </c>
      <c r="D720" s="84" t="s">
        <v>2328</v>
      </c>
      <c r="E720" s="84" t="b">
        <v>0</v>
      </c>
      <c r="F720" s="84" t="b">
        <v>0</v>
      </c>
      <c r="G720" s="84" t="b">
        <v>0</v>
      </c>
    </row>
    <row r="721" spans="1:7" ht="15">
      <c r="A721" s="84" t="s">
        <v>2411</v>
      </c>
      <c r="B721" s="84">
        <v>3</v>
      </c>
      <c r="C721" s="118">
        <v>0</v>
      </c>
      <c r="D721" s="84" t="s">
        <v>2329</v>
      </c>
      <c r="E721" s="84" t="b">
        <v>0</v>
      </c>
      <c r="F721" s="84" t="b">
        <v>0</v>
      </c>
      <c r="G721" s="84" t="b">
        <v>0</v>
      </c>
    </row>
    <row r="722" spans="1:7" ht="15">
      <c r="A722" s="84" t="s">
        <v>3205</v>
      </c>
      <c r="B722" s="84">
        <v>2</v>
      </c>
      <c r="C722" s="118">
        <v>0.01956569545063125</v>
      </c>
      <c r="D722" s="84" t="s">
        <v>2329</v>
      </c>
      <c r="E722" s="84" t="b">
        <v>0</v>
      </c>
      <c r="F722" s="84" t="b">
        <v>0</v>
      </c>
      <c r="G722" s="84" t="b">
        <v>0</v>
      </c>
    </row>
    <row r="723" spans="1:7" ht="15">
      <c r="A723" s="84" t="s">
        <v>3206</v>
      </c>
      <c r="B723" s="84">
        <v>2</v>
      </c>
      <c r="C723" s="118">
        <v>0.01956569545063125</v>
      </c>
      <c r="D723" s="84" t="s">
        <v>2329</v>
      </c>
      <c r="E723" s="84" t="b">
        <v>1</v>
      </c>
      <c r="F723" s="84" t="b">
        <v>0</v>
      </c>
      <c r="G723" s="84" t="b">
        <v>0</v>
      </c>
    </row>
    <row r="724" spans="1:7" ht="15">
      <c r="A724" s="84" t="s">
        <v>3207</v>
      </c>
      <c r="B724" s="84">
        <v>2</v>
      </c>
      <c r="C724" s="118">
        <v>0.01956569545063125</v>
      </c>
      <c r="D724" s="84" t="s">
        <v>2329</v>
      </c>
      <c r="E724" s="84" t="b">
        <v>0</v>
      </c>
      <c r="F724" s="84" t="b">
        <v>0</v>
      </c>
      <c r="G724" s="84" t="b">
        <v>0</v>
      </c>
    </row>
    <row r="725" spans="1:7" ht="15">
      <c r="A725" s="84" t="s">
        <v>3068</v>
      </c>
      <c r="B725" s="84">
        <v>3</v>
      </c>
      <c r="C725" s="118">
        <v>0</v>
      </c>
      <c r="D725" s="84" t="s">
        <v>2330</v>
      </c>
      <c r="E725" s="84" t="b">
        <v>0</v>
      </c>
      <c r="F725" s="84" t="b">
        <v>0</v>
      </c>
      <c r="G725" s="84" t="b">
        <v>0</v>
      </c>
    </row>
    <row r="726" spans="1:7" ht="15">
      <c r="A726" s="84" t="s">
        <v>3069</v>
      </c>
      <c r="B726" s="84">
        <v>3</v>
      </c>
      <c r="C726" s="118">
        <v>0</v>
      </c>
      <c r="D726" s="84" t="s">
        <v>2330</v>
      </c>
      <c r="E726" s="84" t="b">
        <v>0</v>
      </c>
      <c r="F726" s="84" t="b">
        <v>0</v>
      </c>
      <c r="G726" s="84" t="b">
        <v>0</v>
      </c>
    </row>
    <row r="727" spans="1:7" ht="15">
      <c r="A727" s="84" t="s">
        <v>3070</v>
      </c>
      <c r="B727" s="84">
        <v>3</v>
      </c>
      <c r="C727" s="118">
        <v>0</v>
      </c>
      <c r="D727" s="84" t="s">
        <v>2330</v>
      </c>
      <c r="E727" s="84" t="b">
        <v>0</v>
      </c>
      <c r="F727" s="84" t="b">
        <v>0</v>
      </c>
      <c r="G727" s="84" t="b">
        <v>0</v>
      </c>
    </row>
    <row r="728" spans="1:7" ht="15">
      <c r="A728" s="84" t="s">
        <v>3047</v>
      </c>
      <c r="B728" s="84">
        <v>3</v>
      </c>
      <c r="C728" s="118">
        <v>0</v>
      </c>
      <c r="D728" s="84" t="s">
        <v>2330</v>
      </c>
      <c r="E728" s="84" t="b">
        <v>0</v>
      </c>
      <c r="F728" s="84" t="b">
        <v>0</v>
      </c>
      <c r="G728" s="84" t="b">
        <v>0</v>
      </c>
    </row>
    <row r="729" spans="1:7" ht="15">
      <c r="A729" s="84" t="s">
        <v>3016</v>
      </c>
      <c r="B729" s="84">
        <v>3</v>
      </c>
      <c r="C729" s="118">
        <v>0</v>
      </c>
      <c r="D729" s="84" t="s">
        <v>2330</v>
      </c>
      <c r="E729" s="84" t="b">
        <v>0</v>
      </c>
      <c r="F729" s="84" t="b">
        <v>0</v>
      </c>
      <c r="G729" s="84" t="b">
        <v>0</v>
      </c>
    </row>
    <row r="730" spans="1:7" ht="15">
      <c r="A730" s="84" t="s">
        <v>3017</v>
      </c>
      <c r="B730" s="84">
        <v>3</v>
      </c>
      <c r="C730" s="118">
        <v>0</v>
      </c>
      <c r="D730" s="84" t="s">
        <v>2330</v>
      </c>
      <c r="E730" s="84" t="b">
        <v>1</v>
      </c>
      <c r="F730" s="84" t="b">
        <v>0</v>
      </c>
      <c r="G730" s="84" t="b">
        <v>0</v>
      </c>
    </row>
    <row r="731" spans="1:7" ht="15">
      <c r="A731" s="84" t="s">
        <v>3071</v>
      </c>
      <c r="B731" s="84">
        <v>3</v>
      </c>
      <c r="C731" s="118">
        <v>0</v>
      </c>
      <c r="D731" s="84" t="s">
        <v>2330</v>
      </c>
      <c r="E731" s="84" t="b">
        <v>0</v>
      </c>
      <c r="F731" s="84" t="b">
        <v>0</v>
      </c>
      <c r="G731" s="84" t="b">
        <v>0</v>
      </c>
    </row>
    <row r="732" spans="1:7" ht="15">
      <c r="A732" s="84" t="s">
        <v>2411</v>
      </c>
      <c r="B732" s="84">
        <v>3</v>
      </c>
      <c r="C732" s="118">
        <v>0</v>
      </c>
      <c r="D732" s="84" t="s">
        <v>2330</v>
      </c>
      <c r="E732" s="84" t="b">
        <v>0</v>
      </c>
      <c r="F732" s="84" t="b">
        <v>0</v>
      </c>
      <c r="G732" s="84" t="b">
        <v>0</v>
      </c>
    </row>
    <row r="733" spans="1:7" ht="15">
      <c r="A733" s="84" t="s">
        <v>3072</v>
      </c>
      <c r="B733" s="84">
        <v>3</v>
      </c>
      <c r="C733" s="118">
        <v>0</v>
      </c>
      <c r="D733" s="84" t="s">
        <v>2330</v>
      </c>
      <c r="E733" s="84" t="b">
        <v>0</v>
      </c>
      <c r="F733" s="84" t="b">
        <v>0</v>
      </c>
      <c r="G733" s="84" t="b">
        <v>0</v>
      </c>
    </row>
    <row r="734" spans="1:7" ht="15">
      <c r="A734" s="84" t="s">
        <v>3073</v>
      </c>
      <c r="B734" s="84">
        <v>3</v>
      </c>
      <c r="C734" s="118">
        <v>0</v>
      </c>
      <c r="D734" s="84" t="s">
        <v>2330</v>
      </c>
      <c r="E734" s="84" t="b">
        <v>0</v>
      </c>
      <c r="F734" s="84" t="b">
        <v>0</v>
      </c>
      <c r="G734" s="84" t="b">
        <v>0</v>
      </c>
    </row>
    <row r="735" spans="1:7" ht="15">
      <c r="A735" s="84" t="s">
        <v>3074</v>
      </c>
      <c r="B735" s="84">
        <v>3</v>
      </c>
      <c r="C735" s="118">
        <v>0</v>
      </c>
      <c r="D735" s="84" t="s">
        <v>2330</v>
      </c>
      <c r="E735" s="84" t="b">
        <v>0</v>
      </c>
      <c r="F735" s="84" t="b">
        <v>0</v>
      </c>
      <c r="G735" s="84" t="b">
        <v>0</v>
      </c>
    </row>
    <row r="736" spans="1:7" ht="15">
      <c r="A736" s="84" t="s">
        <v>353</v>
      </c>
      <c r="B736" s="84">
        <v>2</v>
      </c>
      <c r="C736" s="118">
        <v>0.010062357660324641</v>
      </c>
      <c r="D736" s="84" t="s">
        <v>2330</v>
      </c>
      <c r="E736" s="84" t="b">
        <v>0</v>
      </c>
      <c r="F736" s="84" t="b">
        <v>0</v>
      </c>
      <c r="G736" s="84" t="b">
        <v>0</v>
      </c>
    </row>
    <row r="737" spans="1:7" ht="15">
      <c r="A737" s="84" t="s">
        <v>2956</v>
      </c>
      <c r="B737" s="84">
        <v>18</v>
      </c>
      <c r="C737" s="118">
        <v>0</v>
      </c>
      <c r="D737" s="84" t="s">
        <v>2331</v>
      </c>
      <c r="E737" s="84" t="b">
        <v>0</v>
      </c>
      <c r="F737" s="84" t="b">
        <v>0</v>
      </c>
      <c r="G737" s="84" t="b">
        <v>0</v>
      </c>
    </row>
    <row r="738" spans="1:7" ht="15">
      <c r="A738" s="84" t="s">
        <v>3098</v>
      </c>
      <c r="B738" s="84">
        <v>3</v>
      </c>
      <c r="C738" s="118">
        <v>0</v>
      </c>
      <c r="D738" s="84" t="s">
        <v>2331</v>
      </c>
      <c r="E738" s="84" t="b">
        <v>0</v>
      </c>
      <c r="F738" s="84" t="b">
        <v>0</v>
      </c>
      <c r="G738" s="84" t="b">
        <v>0</v>
      </c>
    </row>
    <row r="739" spans="1:7" ht="15">
      <c r="A739" s="84" t="s">
        <v>3099</v>
      </c>
      <c r="B739" s="84">
        <v>3</v>
      </c>
      <c r="C739" s="118">
        <v>0</v>
      </c>
      <c r="D739" s="84" t="s">
        <v>2331</v>
      </c>
      <c r="E739" s="84" t="b">
        <v>0</v>
      </c>
      <c r="F739" s="84" t="b">
        <v>0</v>
      </c>
      <c r="G739" s="84" t="b">
        <v>0</v>
      </c>
    </row>
    <row r="740" spans="1:7" ht="15">
      <c r="A740" s="84" t="s">
        <v>3100</v>
      </c>
      <c r="B740" s="84">
        <v>3</v>
      </c>
      <c r="C740" s="118">
        <v>0</v>
      </c>
      <c r="D740" s="84" t="s">
        <v>2331</v>
      </c>
      <c r="E740" s="84" t="b">
        <v>0</v>
      </c>
      <c r="F740" s="84" t="b">
        <v>0</v>
      </c>
      <c r="G740" s="84" t="b">
        <v>0</v>
      </c>
    </row>
    <row r="741" spans="1:7" ht="15">
      <c r="A741" s="84" t="s">
        <v>3101</v>
      </c>
      <c r="B741" s="84">
        <v>3</v>
      </c>
      <c r="C741" s="118">
        <v>0</v>
      </c>
      <c r="D741" s="84" t="s">
        <v>2331</v>
      </c>
      <c r="E741" s="84" t="b">
        <v>0</v>
      </c>
      <c r="F741" s="84" t="b">
        <v>0</v>
      </c>
      <c r="G741" s="84" t="b">
        <v>0</v>
      </c>
    </row>
    <row r="742" spans="1:7" ht="15">
      <c r="A742" s="84" t="s">
        <v>3102</v>
      </c>
      <c r="B742" s="84">
        <v>3</v>
      </c>
      <c r="C742" s="118">
        <v>0</v>
      </c>
      <c r="D742" s="84" t="s">
        <v>2331</v>
      </c>
      <c r="E742" s="84" t="b">
        <v>0</v>
      </c>
      <c r="F742" s="84" t="b">
        <v>0</v>
      </c>
      <c r="G742" s="84" t="b">
        <v>0</v>
      </c>
    </row>
    <row r="743" spans="1:7" ht="15">
      <c r="A743" s="84" t="s">
        <v>2411</v>
      </c>
      <c r="B743" s="84">
        <v>3</v>
      </c>
      <c r="C743" s="118">
        <v>0</v>
      </c>
      <c r="D743" s="84" t="s">
        <v>2331</v>
      </c>
      <c r="E743" s="84" t="b">
        <v>0</v>
      </c>
      <c r="F743" s="84" t="b">
        <v>0</v>
      </c>
      <c r="G743" s="84" t="b">
        <v>0</v>
      </c>
    </row>
    <row r="744" spans="1:7" ht="15">
      <c r="A744" s="84" t="s">
        <v>259</v>
      </c>
      <c r="B744" s="84">
        <v>2</v>
      </c>
      <c r="C744" s="118">
        <v>0.009267961002930591</v>
      </c>
      <c r="D744" s="84" t="s">
        <v>2331</v>
      </c>
      <c r="E744" s="84" t="b">
        <v>0</v>
      </c>
      <c r="F744" s="84" t="b">
        <v>0</v>
      </c>
      <c r="G744" s="84" t="b">
        <v>0</v>
      </c>
    </row>
    <row r="745" spans="1:7" ht="15">
      <c r="A745" s="84" t="s">
        <v>3164</v>
      </c>
      <c r="B745" s="84">
        <v>2</v>
      </c>
      <c r="C745" s="118">
        <v>0</v>
      </c>
      <c r="D745" s="84" t="s">
        <v>2336</v>
      </c>
      <c r="E745" s="84" t="b">
        <v>0</v>
      </c>
      <c r="F745" s="84" t="b">
        <v>0</v>
      </c>
      <c r="G745" s="84" t="b">
        <v>0</v>
      </c>
    </row>
    <row r="746" spans="1:7" ht="15">
      <c r="A746" s="84" t="s">
        <v>3165</v>
      </c>
      <c r="B746" s="84">
        <v>2</v>
      </c>
      <c r="C746" s="118">
        <v>0</v>
      </c>
      <c r="D746" s="84" t="s">
        <v>2336</v>
      </c>
      <c r="E746" s="84" t="b">
        <v>1</v>
      </c>
      <c r="F746" s="84" t="b">
        <v>0</v>
      </c>
      <c r="G746" s="84" t="b">
        <v>0</v>
      </c>
    </row>
    <row r="747" spans="1:7" ht="15">
      <c r="A747" s="84" t="s">
        <v>3166</v>
      </c>
      <c r="B747" s="84">
        <v>2</v>
      </c>
      <c r="C747" s="118">
        <v>0</v>
      </c>
      <c r="D747" s="84" t="s">
        <v>2336</v>
      </c>
      <c r="E747" s="84" t="b">
        <v>0</v>
      </c>
      <c r="F747" s="84" t="b">
        <v>0</v>
      </c>
      <c r="G747" s="84" t="b">
        <v>0</v>
      </c>
    </row>
    <row r="748" spans="1:7" ht="15">
      <c r="A748" s="84" t="s">
        <v>3167</v>
      </c>
      <c r="B748" s="84">
        <v>2</v>
      </c>
      <c r="C748" s="118">
        <v>0</v>
      </c>
      <c r="D748" s="84" t="s">
        <v>2336</v>
      </c>
      <c r="E748" s="84" t="b">
        <v>0</v>
      </c>
      <c r="F748" s="84" t="b">
        <v>0</v>
      </c>
      <c r="G748" s="84" t="b">
        <v>0</v>
      </c>
    </row>
    <row r="749" spans="1:7" ht="15">
      <c r="A749" s="84" t="s">
        <v>3168</v>
      </c>
      <c r="B749" s="84">
        <v>2</v>
      </c>
      <c r="C749" s="118">
        <v>0</v>
      </c>
      <c r="D749" s="84" t="s">
        <v>2336</v>
      </c>
      <c r="E749" s="84" t="b">
        <v>0</v>
      </c>
      <c r="F749" s="84" t="b">
        <v>0</v>
      </c>
      <c r="G749" s="84" t="b">
        <v>0</v>
      </c>
    </row>
    <row r="750" spans="1:7" ht="15">
      <c r="A750" s="84" t="s">
        <v>3169</v>
      </c>
      <c r="B750" s="84">
        <v>2</v>
      </c>
      <c r="C750" s="118">
        <v>0</v>
      </c>
      <c r="D750" s="84" t="s">
        <v>2336</v>
      </c>
      <c r="E750" s="84" t="b">
        <v>0</v>
      </c>
      <c r="F750" s="84" t="b">
        <v>0</v>
      </c>
      <c r="G750" s="84" t="b">
        <v>0</v>
      </c>
    </row>
    <row r="751" spans="1:7" ht="15">
      <c r="A751" s="84" t="s">
        <v>2404</v>
      </c>
      <c r="B751" s="84">
        <v>2</v>
      </c>
      <c r="C751" s="118">
        <v>0</v>
      </c>
      <c r="D751" s="84" t="s">
        <v>2336</v>
      </c>
      <c r="E751" s="84" t="b">
        <v>0</v>
      </c>
      <c r="F751" s="84" t="b">
        <v>0</v>
      </c>
      <c r="G751" s="84" t="b">
        <v>0</v>
      </c>
    </row>
    <row r="752" spans="1:7" ht="15">
      <c r="A752" s="84" t="s">
        <v>3170</v>
      </c>
      <c r="B752" s="84">
        <v>2</v>
      </c>
      <c r="C752" s="118">
        <v>0</v>
      </c>
      <c r="D752" s="84" t="s">
        <v>2336</v>
      </c>
      <c r="E752" s="84" t="b">
        <v>0</v>
      </c>
      <c r="F752" s="84" t="b">
        <v>0</v>
      </c>
      <c r="G752" s="84" t="b">
        <v>0</v>
      </c>
    </row>
    <row r="753" spans="1:7" ht="15">
      <c r="A753" s="84" t="s">
        <v>2468</v>
      </c>
      <c r="B753" s="84">
        <v>2</v>
      </c>
      <c r="C753" s="118">
        <v>0</v>
      </c>
      <c r="D753" s="84" t="s">
        <v>2336</v>
      </c>
      <c r="E753" s="84" t="b">
        <v>0</v>
      </c>
      <c r="F753" s="84" t="b">
        <v>0</v>
      </c>
      <c r="G753" s="84" t="b">
        <v>0</v>
      </c>
    </row>
    <row r="754" spans="1:7" ht="15">
      <c r="A754" s="84" t="s">
        <v>3171</v>
      </c>
      <c r="B754" s="84">
        <v>2</v>
      </c>
      <c r="C754" s="118">
        <v>0</v>
      </c>
      <c r="D754" s="84" t="s">
        <v>2336</v>
      </c>
      <c r="E754" s="84" t="b">
        <v>0</v>
      </c>
      <c r="F754" s="84" t="b">
        <v>0</v>
      </c>
      <c r="G754" s="84" t="b">
        <v>0</v>
      </c>
    </row>
    <row r="755" spans="1:7" ht="15">
      <c r="A755" s="84" t="s">
        <v>3172</v>
      </c>
      <c r="B755" s="84">
        <v>2</v>
      </c>
      <c r="C755" s="118">
        <v>0</v>
      </c>
      <c r="D755" s="84" t="s">
        <v>2336</v>
      </c>
      <c r="E755" s="84" t="b">
        <v>0</v>
      </c>
      <c r="F755" s="84" t="b">
        <v>0</v>
      </c>
      <c r="G755" s="84" t="b">
        <v>0</v>
      </c>
    </row>
    <row r="756" spans="1:7" ht="15">
      <c r="A756" s="84" t="s">
        <v>3173</v>
      </c>
      <c r="B756" s="84">
        <v>2</v>
      </c>
      <c r="C756" s="118">
        <v>0</v>
      </c>
      <c r="D756" s="84" t="s">
        <v>2336</v>
      </c>
      <c r="E756" s="84" t="b">
        <v>0</v>
      </c>
      <c r="F756" s="84" t="b">
        <v>0</v>
      </c>
      <c r="G756" s="84" t="b">
        <v>0</v>
      </c>
    </row>
    <row r="757" spans="1:7" ht="15">
      <c r="A757" s="84" t="s">
        <v>3174</v>
      </c>
      <c r="B757" s="84">
        <v>2</v>
      </c>
      <c r="C757" s="118">
        <v>0</v>
      </c>
      <c r="D757" s="84" t="s">
        <v>2336</v>
      </c>
      <c r="E757" s="84" t="b">
        <v>0</v>
      </c>
      <c r="F757" s="84" t="b">
        <v>0</v>
      </c>
      <c r="G757" s="84" t="b">
        <v>0</v>
      </c>
    </row>
    <row r="758" spans="1:7" ht="15">
      <c r="A758" s="84" t="s">
        <v>3175</v>
      </c>
      <c r="B758" s="84">
        <v>2</v>
      </c>
      <c r="C758" s="118">
        <v>0</v>
      </c>
      <c r="D758" s="84" t="s">
        <v>2336</v>
      </c>
      <c r="E758" s="84" t="b">
        <v>0</v>
      </c>
      <c r="F758" s="84" t="b">
        <v>0</v>
      </c>
      <c r="G758" s="84" t="b">
        <v>0</v>
      </c>
    </row>
    <row r="759" spans="1:7" ht="15">
      <c r="A759" s="84" t="s">
        <v>3176</v>
      </c>
      <c r="B759" s="84">
        <v>2</v>
      </c>
      <c r="C759" s="118">
        <v>0</v>
      </c>
      <c r="D759" s="84" t="s">
        <v>2336</v>
      </c>
      <c r="E759" s="84" t="b">
        <v>0</v>
      </c>
      <c r="F759" s="84" t="b">
        <v>0</v>
      </c>
      <c r="G759" s="84" t="b">
        <v>0</v>
      </c>
    </row>
    <row r="760" spans="1:7" ht="15">
      <c r="A760" s="84" t="s">
        <v>2536</v>
      </c>
      <c r="B760" s="84">
        <v>2</v>
      </c>
      <c r="C760" s="118">
        <v>0</v>
      </c>
      <c r="D760" s="84" t="s">
        <v>2338</v>
      </c>
      <c r="E760" s="84" t="b">
        <v>0</v>
      </c>
      <c r="F760" s="84" t="b">
        <v>1</v>
      </c>
      <c r="G760" s="84" t="b">
        <v>0</v>
      </c>
    </row>
    <row r="761" spans="1:7" ht="15">
      <c r="A761" s="84" t="s">
        <v>3103</v>
      </c>
      <c r="B761" s="84">
        <v>3</v>
      </c>
      <c r="C761" s="118">
        <v>0</v>
      </c>
      <c r="D761" s="84" t="s">
        <v>2341</v>
      </c>
      <c r="E761" s="84" t="b">
        <v>0</v>
      </c>
      <c r="F761" s="84" t="b">
        <v>0</v>
      </c>
      <c r="G761" s="84" t="b">
        <v>0</v>
      </c>
    </row>
    <row r="762" spans="1:7" ht="15">
      <c r="A762" s="84" t="s">
        <v>3177</v>
      </c>
      <c r="B762" s="84">
        <v>2</v>
      </c>
      <c r="C762" s="118">
        <v>0</v>
      </c>
      <c r="D762" s="84" t="s">
        <v>2341</v>
      </c>
      <c r="E762" s="84" t="b">
        <v>0</v>
      </c>
      <c r="F762" s="84" t="b">
        <v>0</v>
      </c>
      <c r="G762" s="84" t="b">
        <v>0</v>
      </c>
    </row>
    <row r="763" spans="1:7" ht="15">
      <c r="A763" s="84" t="s">
        <v>3178</v>
      </c>
      <c r="B763" s="84">
        <v>2</v>
      </c>
      <c r="C763" s="118">
        <v>0</v>
      </c>
      <c r="D763" s="84" t="s">
        <v>2341</v>
      </c>
      <c r="E763" s="84" t="b">
        <v>0</v>
      </c>
      <c r="F763" s="84" t="b">
        <v>0</v>
      </c>
      <c r="G763" s="84" t="b">
        <v>0</v>
      </c>
    </row>
    <row r="764" spans="1:7" ht="15">
      <c r="A764" s="84" t="s">
        <v>3179</v>
      </c>
      <c r="B764" s="84">
        <v>2</v>
      </c>
      <c r="C764" s="118">
        <v>0</v>
      </c>
      <c r="D764" s="84" t="s">
        <v>2341</v>
      </c>
      <c r="E764" s="84" t="b">
        <v>0</v>
      </c>
      <c r="F764" s="84" t="b">
        <v>0</v>
      </c>
      <c r="G764" s="84" t="b">
        <v>0</v>
      </c>
    </row>
    <row r="765" spans="1:7" ht="15">
      <c r="A765" s="84" t="s">
        <v>3180</v>
      </c>
      <c r="B765" s="84">
        <v>2</v>
      </c>
      <c r="C765" s="118">
        <v>0</v>
      </c>
      <c r="D765" s="84" t="s">
        <v>2341</v>
      </c>
      <c r="E765" s="84" t="b">
        <v>0</v>
      </c>
      <c r="F765" s="84" t="b">
        <v>0</v>
      </c>
      <c r="G765" s="84" t="b">
        <v>0</v>
      </c>
    </row>
    <row r="766" spans="1:7" ht="15">
      <c r="A766" s="84" t="s">
        <v>3181</v>
      </c>
      <c r="B766" s="84">
        <v>2</v>
      </c>
      <c r="C766" s="118">
        <v>0</v>
      </c>
      <c r="D766" s="84" t="s">
        <v>2341</v>
      </c>
      <c r="E766" s="84" t="b">
        <v>0</v>
      </c>
      <c r="F766" s="84" t="b">
        <v>0</v>
      </c>
      <c r="G766" s="84" t="b">
        <v>0</v>
      </c>
    </row>
    <row r="767" spans="1:7" ht="15">
      <c r="A767" s="84" t="s">
        <v>2411</v>
      </c>
      <c r="B767" s="84">
        <v>2</v>
      </c>
      <c r="C767" s="118">
        <v>0</v>
      </c>
      <c r="D767" s="84" t="s">
        <v>2341</v>
      </c>
      <c r="E767" s="84" t="b">
        <v>0</v>
      </c>
      <c r="F767" s="84" t="b">
        <v>0</v>
      </c>
      <c r="G767" s="84" t="b">
        <v>0</v>
      </c>
    </row>
    <row r="768" spans="1:7" ht="15">
      <c r="A768" s="84" t="s">
        <v>3182</v>
      </c>
      <c r="B768" s="84">
        <v>2</v>
      </c>
      <c r="C768" s="118">
        <v>0</v>
      </c>
      <c r="D768" s="84" t="s">
        <v>2341</v>
      </c>
      <c r="E768" s="84" t="b">
        <v>0</v>
      </c>
      <c r="F768" s="84" t="b">
        <v>0</v>
      </c>
      <c r="G768" s="84" t="b">
        <v>0</v>
      </c>
    </row>
    <row r="769" spans="1:7" ht="15">
      <c r="A769" s="84" t="s">
        <v>3183</v>
      </c>
      <c r="B769" s="84">
        <v>2</v>
      </c>
      <c r="C769" s="118">
        <v>0</v>
      </c>
      <c r="D769" s="84" t="s">
        <v>2341</v>
      </c>
      <c r="E769" s="84" t="b">
        <v>0</v>
      </c>
      <c r="F769" s="84" t="b">
        <v>0</v>
      </c>
      <c r="G769" s="84" t="b">
        <v>0</v>
      </c>
    </row>
    <row r="770" spans="1:7" ht="15">
      <c r="A770" s="84" t="s">
        <v>3184</v>
      </c>
      <c r="B770" s="84">
        <v>2</v>
      </c>
      <c r="C770" s="118">
        <v>0</v>
      </c>
      <c r="D770" s="84" t="s">
        <v>2341</v>
      </c>
      <c r="E770" s="84" t="b">
        <v>0</v>
      </c>
      <c r="F770" s="84" t="b">
        <v>0</v>
      </c>
      <c r="G770" s="84" t="b">
        <v>0</v>
      </c>
    </row>
    <row r="771" spans="1:7" ht="15">
      <c r="A771" s="84" t="s">
        <v>3185</v>
      </c>
      <c r="B771" s="84">
        <v>2</v>
      </c>
      <c r="C771" s="118">
        <v>0</v>
      </c>
      <c r="D771" s="84" t="s">
        <v>2341</v>
      </c>
      <c r="E771" s="84" t="b">
        <v>0</v>
      </c>
      <c r="F771" s="84" t="b">
        <v>0</v>
      </c>
      <c r="G771" s="84" t="b">
        <v>0</v>
      </c>
    </row>
    <row r="772" spans="1:7" ht="15">
      <c r="A772" s="84" t="s">
        <v>3186</v>
      </c>
      <c r="B772" s="84">
        <v>2</v>
      </c>
      <c r="C772" s="118">
        <v>0</v>
      </c>
      <c r="D772" s="84" t="s">
        <v>2341</v>
      </c>
      <c r="E772" s="84" t="b">
        <v>0</v>
      </c>
      <c r="F772" s="84" t="b">
        <v>0</v>
      </c>
      <c r="G772" s="84" t="b">
        <v>0</v>
      </c>
    </row>
    <row r="773" spans="1:7" ht="15">
      <c r="A773" s="84" t="s">
        <v>3187</v>
      </c>
      <c r="B773" s="84">
        <v>2</v>
      </c>
      <c r="C773" s="118">
        <v>0</v>
      </c>
      <c r="D773" s="84" t="s">
        <v>2341</v>
      </c>
      <c r="E773" s="84" t="b">
        <v>0</v>
      </c>
      <c r="F773" s="84" t="b">
        <v>0</v>
      </c>
      <c r="G773" s="84" t="b">
        <v>0</v>
      </c>
    </row>
    <row r="774" spans="1:7" ht="15">
      <c r="A774" s="84" t="s">
        <v>3188</v>
      </c>
      <c r="B774" s="84">
        <v>2</v>
      </c>
      <c r="C774" s="118">
        <v>0.012542916485999216</v>
      </c>
      <c r="D774" s="84" t="s">
        <v>2341</v>
      </c>
      <c r="E774" s="84" t="b">
        <v>0</v>
      </c>
      <c r="F774" s="84" t="b">
        <v>0</v>
      </c>
      <c r="G774" s="84" t="b">
        <v>0</v>
      </c>
    </row>
    <row r="775" spans="1:7" ht="15">
      <c r="A775" s="84" t="s">
        <v>2452</v>
      </c>
      <c r="B775" s="84">
        <v>5</v>
      </c>
      <c r="C775" s="118">
        <v>0</v>
      </c>
      <c r="D775" s="84" t="s">
        <v>2342</v>
      </c>
      <c r="E775" s="84" t="b">
        <v>0</v>
      </c>
      <c r="F775" s="84" t="b">
        <v>0</v>
      </c>
      <c r="G775" s="84" t="b">
        <v>0</v>
      </c>
    </row>
    <row r="776" spans="1:7" ht="15">
      <c r="A776" s="84" t="s">
        <v>3107</v>
      </c>
      <c r="B776" s="84">
        <v>3</v>
      </c>
      <c r="C776" s="118">
        <v>0</v>
      </c>
      <c r="D776" s="84" t="s">
        <v>2342</v>
      </c>
      <c r="E776" s="84" t="b">
        <v>0</v>
      </c>
      <c r="F776" s="84" t="b">
        <v>0</v>
      </c>
      <c r="G776" s="84" t="b">
        <v>0</v>
      </c>
    </row>
    <row r="777" spans="1:7" ht="15">
      <c r="A777" s="84" t="s">
        <v>3108</v>
      </c>
      <c r="B777" s="84">
        <v>3</v>
      </c>
      <c r="C777" s="118">
        <v>0</v>
      </c>
      <c r="D777" s="84" t="s">
        <v>2342</v>
      </c>
      <c r="E777" s="84" t="b">
        <v>0</v>
      </c>
      <c r="F777" s="84" t="b">
        <v>0</v>
      </c>
      <c r="G777" s="84" t="b">
        <v>0</v>
      </c>
    </row>
    <row r="778" spans="1:7" ht="15">
      <c r="A778" s="84" t="s">
        <v>3192</v>
      </c>
      <c r="B778" s="84">
        <v>2</v>
      </c>
      <c r="C778" s="118">
        <v>0</v>
      </c>
      <c r="D778" s="84" t="s">
        <v>2342</v>
      </c>
      <c r="E778" s="84" t="b">
        <v>0</v>
      </c>
      <c r="F778" s="84" t="b">
        <v>0</v>
      </c>
      <c r="G778" s="84" t="b">
        <v>0</v>
      </c>
    </row>
    <row r="779" spans="1:7" ht="15">
      <c r="A779" s="84" t="s">
        <v>3193</v>
      </c>
      <c r="B779" s="84">
        <v>2</v>
      </c>
      <c r="C779" s="118">
        <v>0</v>
      </c>
      <c r="D779" s="84" t="s">
        <v>2342</v>
      </c>
      <c r="E779" s="84" t="b">
        <v>0</v>
      </c>
      <c r="F779" s="84" t="b">
        <v>0</v>
      </c>
      <c r="G779" s="84" t="b">
        <v>0</v>
      </c>
    </row>
    <row r="780" spans="1:7" ht="15">
      <c r="A780" s="84" t="s">
        <v>3194</v>
      </c>
      <c r="B780" s="84">
        <v>2</v>
      </c>
      <c r="C780" s="118">
        <v>0</v>
      </c>
      <c r="D780" s="84" t="s">
        <v>2342</v>
      </c>
      <c r="E780" s="84" t="b">
        <v>0</v>
      </c>
      <c r="F780" s="84" t="b">
        <v>0</v>
      </c>
      <c r="G780" s="84" t="b">
        <v>0</v>
      </c>
    </row>
    <row r="781" spans="1:7" ht="15">
      <c r="A781" s="84" t="s">
        <v>3195</v>
      </c>
      <c r="B781" s="84">
        <v>2</v>
      </c>
      <c r="C781" s="118">
        <v>0</v>
      </c>
      <c r="D781" s="84" t="s">
        <v>2342</v>
      </c>
      <c r="E781" s="84" t="b">
        <v>0</v>
      </c>
      <c r="F781" s="84" t="b">
        <v>0</v>
      </c>
      <c r="G781" s="84" t="b">
        <v>0</v>
      </c>
    </row>
    <row r="782" spans="1:7" ht="15">
      <c r="A782" s="84" t="s">
        <v>3196</v>
      </c>
      <c r="B782" s="84">
        <v>2</v>
      </c>
      <c r="C782" s="118">
        <v>0</v>
      </c>
      <c r="D782" s="84" t="s">
        <v>2342</v>
      </c>
      <c r="E782" s="84" t="b">
        <v>0</v>
      </c>
      <c r="F782" s="84" t="b">
        <v>0</v>
      </c>
      <c r="G782" s="84" t="b">
        <v>0</v>
      </c>
    </row>
    <row r="783" spans="1:7" ht="15">
      <c r="A783" s="84" t="s">
        <v>2411</v>
      </c>
      <c r="B783" s="84">
        <v>2</v>
      </c>
      <c r="C783" s="118">
        <v>0</v>
      </c>
      <c r="D783" s="84" t="s">
        <v>2342</v>
      </c>
      <c r="E783" s="84" t="b">
        <v>0</v>
      </c>
      <c r="F783" s="84" t="b">
        <v>0</v>
      </c>
      <c r="G783" s="84" t="b">
        <v>0</v>
      </c>
    </row>
    <row r="784" spans="1:7" ht="15">
      <c r="A784" s="84" t="s">
        <v>3197</v>
      </c>
      <c r="B784" s="84">
        <v>2</v>
      </c>
      <c r="C784" s="118">
        <v>0</v>
      </c>
      <c r="D784" s="84" t="s">
        <v>2342</v>
      </c>
      <c r="E784" s="84" t="b">
        <v>0</v>
      </c>
      <c r="F784" s="84" t="b">
        <v>0</v>
      </c>
      <c r="G784" s="84" t="b">
        <v>0</v>
      </c>
    </row>
    <row r="785" spans="1:7" ht="15">
      <c r="A785" s="84" t="s">
        <v>3198</v>
      </c>
      <c r="B785" s="84">
        <v>2</v>
      </c>
      <c r="C785" s="118">
        <v>0</v>
      </c>
      <c r="D785" s="84" t="s">
        <v>2342</v>
      </c>
      <c r="E785" s="84" t="b">
        <v>0</v>
      </c>
      <c r="F785" s="84" t="b">
        <v>0</v>
      </c>
      <c r="G785" s="84" t="b">
        <v>0</v>
      </c>
    </row>
    <row r="786" spans="1:7" ht="15">
      <c r="A786" s="84" t="s">
        <v>3199</v>
      </c>
      <c r="B786" s="84">
        <v>2</v>
      </c>
      <c r="C786" s="118">
        <v>0</v>
      </c>
      <c r="D786" s="84" t="s">
        <v>2342</v>
      </c>
      <c r="E786" s="84" t="b">
        <v>0</v>
      </c>
      <c r="F786" s="84" t="b">
        <v>0</v>
      </c>
      <c r="G786" s="84" t="b">
        <v>0</v>
      </c>
    </row>
    <row r="787" spans="1:7" ht="15">
      <c r="A787" s="84" t="s">
        <v>3200</v>
      </c>
      <c r="B787" s="84">
        <v>2</v>
      </c>
      <c r="C787" s="118">
        <v>0</v>
      </c>
      <c r="D787" s="84" t="s">
        <v>2342</v>
      </c>
      <c r="E787" s="84" t="b">
        <v>0</v>
      </c>
      <c r="F787" s="84" t="b">
        <v>0</v>
      </c>
      <c r="G787" s="84" t="b">
        <v>0</v>
      </c>
    </row>
    <row r="788" spans="1:7" ht="15">
      <c r="A788" s="84" t="s">
        <v>3201</v>
      </c>
      <c r="B788" s="84">
        <v>2</v>
      </c>
      <c r="C788" s="118">
        <v>0</v>
      </c>
      <c r="D788" s="84" t="s">
        <v>2342</v>
      </c>
      <c r="E788" s="84" t="b">
        <v>0</v>
      </c>
      <c r="F788" s="84" t="b">
        <v>0</v>
      </c>
      <c r="G788" s="84" t="b">
        <v>0</v>
      </c>
    </row>
    <row r="789" spans="1:7" ht="15">
      <c r="A789" s="84" t="s">
        <v>3202</v>
      </c>
      <c r="B789" s="84">
        <v>2</v>
      </c>
      <c r="C789" s="118">
        <v>0</v>
      </c>
      <c r="D789" s="84" t="s">
        <v>2342</v>
      </c>
      <c r="E789" s="84" t="b">
        <v>0</v>
      </c>
      <c r="F789" s="84" t="b">
        <v>0</v>
      </c>
      <c r="G789" s="84" t="b">
        <v>0</v>
      </c>
    </row>
    <row r="790" spans="1:7" ht="15">
      <c r="A790" s="84" t="s">
        <v>3203</v>
      </c>
      <c r="B790" s="84">
        <v>2</v>
      </c>
      <c r="C790" s="118">
        <v>0</v>
      </c>
      <c r="D790" s="84" t="s">
        <v>2342</v>
      </c>
      <c r="E790" s="84" t="b">
        <v>0</v>
      </c>
      <c r="F790" s="84" t="b">
        <v>0</v>
      </c>
      <c r="G790" s="84" t="b">
        <v>0</v>
      </c>
    </row>
    <row r="791" spans="1:7" ht="15">
      <c r="A791" s="84" t="s">
        <v>3204</v>
      </c>
      <c r="B791" s="84">
        <v>2</v>
      </c>
      <c r="C791" s="118">
        <v>0</v>
      </c>
      <c r="D791" s="84" t="s">
        <v>2342</v>
      </c>
      <c r="E791" s="84" t="b">
        <v>0</v>
      </c>
      <c r="F791" s="84" t="b">
        <v>0</v>
      </c>
      <c r="G79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2019-08-16T03:15:03Z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